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Š\MŠ\Akce\2021-2022\Vyúčtování\Pro rodiče final\"/>
    </mc:Choice>
  </mc:AlternateContent>
  <xr:revisionPtr revIDLastSave="0" documentId="13_ncr:1_{6B33658F-5498-4DCD-9A53-4D28C61AAA8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áří" sheetId="25" r:id="rId1"/>
    <sheet name="říjen" sheetId="24" r:id="rId2"/>
    <sheet name="listopad" sheetId="23" r:id="rId3"/>
    <sheet name="prosinec" sheetId="22" r:id="rId4"/>
    <sheet name="leden" sheetId="21" r:id="rId5"/>
    <sheet name="únor" sheetId="20" r:id="rId6"/>
    <sheet name="březen" sheetId="19" r:id="rId7"/>
    <sheet name="duben" sheetId="18" r:id="rId8"/>
    <sheet name="květen" sheetId="1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24" l="1"/>
  <c r="D3" i="25" l="1"/>
  <c r="D4" i="25"/>
  <c r="D5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B3" i="24" l="1"/>
  <c r="C3" i="24" s="1"/>
  <c r="B4" i="24"/>
  <c r="C4" i="24" s="1"/>
  <c r="B5" i="24"/>
  <c r="C5" i="24" s="1"/>
  <c r="B6" i="24"/>
  <c r="C6" i="24" s="1"/>
  <c r="B7" i="24"/>
  <c r="C7" i="24" s="1"/>
  <c r="B8" i="24"/>
  <c r="C8" i="24" s="1"/>
  <c r="B9" i="24"/>
  <c r="C9" i="24" s="1"/>
  <c r="B10" i="24"/>
  <c r="C10" i="24" s="1"/>
  <c r="B11" i="24"/>
  <c r="C11" i="24" s="1"/>
  <c r="B12" i="24"/>
  <c r="C12" i="24" s="1"/>
  <c r="B13" i="24"/>
  <c r="C13" i="24" s="1"/>
  <c r="B14" i="24"/>
  <c r="C14" i="24" s="1"/>
  <c r="B15" i="24"/>
  <c r="C15" i="24" s="1"/>
  <c r="B16" i="24"/>
  <c r="C16" i="24" s="1"/>
  <c r="B17" i="24"/>
  <c r="C17" i="24" s="1"/>
  <c r="B18" i="24"/>
  <c r="C18" i="24" s="1"/>
  <c r="B19" i="24"/>
  <c r="C19" i="24" s="1"/>
  <c r="B20" i="24"/>
  <c r="C20" i="24" s="1"/>
  <c r="B21" i="24"/>
  <c r="C21" i="24" s="1"/>
  <c r="B22" i="24"/>
  <c r="C22" i="24" s="1"/>
  <c r="B23" i="24"/>
  <c r="C23" i="24" s="1"/>
  <c r="B24" i="24"/>
  <c r="C24" i="24" s="1"/>
  <c r="B25" i="24"/>
  <c r="C25" i="24" s="1"/>
  <c r="B26" i="24"/>
  <c r="C26" i="24" s="1"/>
  <c r="B27" i="24"/>
  <c r="C27" i="24" s="1"/>
  <c r="A26" i="24"/>
  <c r="A26" i="23" s="1"/>
  <c r="A26" i="22" s="1"/>
  <c r="A26" i="21" s="1"/>
  <c r="A26" i="20" s="1"/>
  <c r="A3" i="24"/>
  <c r="A3" i="23" s="1"/>
  <c r="A3" i="22" s="1"/>
  <c r="A3" i="21" s="1"/>
  <c r="A3" i="20" s="1"/>
  <c r="A3" i="19" s="1"/>
  <c r="A3" i="18" s="1"/>
  <c r="A3" i="17" s="1"/>
  <c r="A4" i="24"/>
  <c r="A4" i="23" s="1"/>
  <c r="A4" i="22" s="1"/>
  <c r="A4" i="21" s="1"/>
  <c r="A4" i="20" s="1"/>
  <c r="A5" i="24"/>
  <c r="A5" i="23" s="1"/>
  <c r="A5" i="22" s="1"/>
  <c r="A5" i="21" s="1"/>
  <c r="A5" i="20" s="1"/>
  <c r="A6" i="23"/>
  <c r="A6" i="22" s="1"/>
  <c r="A6" i="21" s="1"/>
  <c r="A6" i="20" s="1"/>
  <c r="A7" i="24"/>
  <c r="A7" i="23" s="1"/>
  <c r="A7" i="22" s="1"/>
  <c r="A7" i="21" s="1"/>
  <c r="A7" i="20" s="1"/>
  <c r="A8" i="24"/>
  <c r="A8" i="23" s="1"/>
  <c r="A8" i="22" s="1"/>
  <c r="A8" i="21" s="1"/>
  <c r="A8" i="20" s="1"/>
  <c r="A9" i="24"/>
  <c r="A9" i="23" s="1"/>
  <c r="A9" i="22" s="1"/>
  <c r="A9" i="21" s="1"/>
  <c r="A9" i="20" s="1"/>
  <c r="A10" i="24"/>
  <c r="A10" i="23" s="1"/>
  <c r="A10" i="22" s="1"/>
  <c r="A10" i="21" s="1"/>
  <c r="A10" i="20" s="1"/>
  <c r="A11" i="24"/>
  <c r="A11" i="23" s="1"/>
  <c r="A11" i="22" s="1"/>
  <c r="A11" i="21" s="1"/>
  <c r="A11" i="20" s="1"/>
  <c r="A12" i="24"/>
  <c r="A12" i="23" s="1"/>
  <c r="A12" i="22" s="1"/>
  <c r="A12" i="21" s="1"/>
  <c r="A12" i="20" s="1"/>
  <c r="A13" i="24"/>
  <c r="A13" i="23" s="1"/>
  <c r="A13" i="22" s="1"/>
  <c r="A13" i="21" s="1"/>
  <c r="A13" i="20" s="1"/>
  <c r="A14" i="24"/>
  <c r="A14" i="23" s="1"/>
  <c r="A14" i="22" s="1"/>
  <c r="A14" i="21" s="1"/>
  <c r="A14" i="20" s="1"/>
  <c r="A15" i="24"/>
  <c r="A15" i="23" s="1"/>
  <c r="A15" i="22" s="1"/>
  <c r="A15" i="21" s="1"/>
  <c r="A15" i="20" s="1"/>
  <c r="A16" i="24"/>
  <c r="A16" i="23" s="1"/>
  <c r="A16" i="22" s="1"/>
  <c r="A16" i="21" s="1"/>
  <c r="A16" i="20" s="1"/>
  <c r="A17" i="24"/>
  <c r="A17" i="23" s="1"/>
  <c r="A17" i="22" s="1"/>
  <c r="A17" i="21" s="1"/>
  <c r="A17" i="20" s="1"/>
  <c r="A18" i="24"/>
  <c r="A18" i="23" s="1"/>
  <c r="A18" i="22" s="1"/>
  <c r="A18" i="21" s="1"/>
  <c r="A18" i="20" s="1"/>
  <c r="A19" i="24"/>
  <c r="A19" i="23" s="1"/>
  <c r="A19" i="22" s="1"/>
  <c r="A19" i="21" s="1"/>
  <c r="A19" i="20" s="1"/>
  <c r="A20" i="24"/>
  <c r="A20" i="23" s="1"/>
  <c r="A20" i="22" s="1"/>
  <c r="A20" i="21" s="1"/>
  <c r="A20" i="20" s="1"/>
  <c r="A21" i="24"/>
  <c r="A21" i="23" s="1"/>
  <c r="A21" i="22" s="1"/>
  <c r="A21" i="21" s="1"/>
  <c r="A21" i="20" s="1"/>
  <c r="A22" i="24"/>
  <c r="A22" i="23" s="1"/>
  <c r="A22" i="22" s="1"/>
  <c r="A22" i="21" s="1"/>
  <c r="A22" i="20" s="1"/>
  <c r="A23" i="24"/>
  <c r="A23" i="23" s="1"/>
  <c r="A23" i="22" s="1"/>
  <c r="A23" i="21" s="1"/>
  <c r="A23" i="20" s="1"/>
  <c r="A24" i="24"/>
  <c r="A24" i="23" s="1"/>
  <c r="A24" i="22" s="1"/>
  <c r="A24" i="21" s="1"/>
  <c r="A24" i="20" s="1"/>
  <c r="A25" i="24"/>
  <c r="A25" i="23" s="1"/>
  <c r="A25" i="22" s="1"/>
  <c r="A25" i="21" s="1"/>
  <c r="A25" i="20" s="1"/>
  <c r="A27" i="24"/>
  <c r="A27" i="23" s="1"/>
  <c r="A27" i="22" s="1"/>
  <c r="A27" i="21" s="1"/>
  <c r="A27" i="20" s="1"/>
  <c r="A27" i="19" s="1"/>
  <c r="A27" i="18" s="1"/>
  <c r="A23" i="19" l="1"/>
  <c r="A23" i="18" s="1"/>
  <c r="A15" i="19"/>
  <c r="A15" i="18" s="1"/>
  <c r="A18" i="19"/>
  <c r="A18" i="18" s="1"/>
  <c r="A10" i="19"/>
  <c r="A10" i="18" s="1"/>
  <c r="A25" i="19"/>
  <c r="A25" i="18" s="1"/>
  <c r="A25" i="17" s="1"/>
  <c r="A17" i="19"/>
  <c r="A17" i="18" s="1"/>
  <c r="A17" i="17" s="1"/>
  <c r="A9" i="19"/>
  <c r="A9" i="18" s="1"/>
  <c r="A24" i="19"/>
  <c r="A24" i="18" s="1"/>
  <c r="A24" i="17" s="1"/>
  <c r="A16" i="19"/>
  <c r="A16" i="18" s="1"/>
  <c r="A16" i="17" s="1"/>
  <c r="A8" i="19"/>
  <c r="A8" i="18" s="1"/>
  <c r="A22" i="19"/>
  <c r="A22" i="18" s="1"/>
  <c r="A14" i="19"/>
  <c r="A14" i="18" s="1"/>
  <c r="A21" i="19"/>
  <c r="A21" i="18" s="1"/>
  <c r="A13" i="19"/>
  <c r="A13" i="18" s="1"/>
  <c r="A5" i="19"/>
  <c r="A5" i="18" s="1"/>
  <c r="A5" i="17" s="1"/>
  <c r="A20" i="19"/>
  <c r="A20" i="18" s="1"/>
  <c r="A12" i="19"/>
  <c r="A12" i="18" s="1"/>
  <c r="A4" i="19"/>
  <c r="A4" i="18" s="1"/>
  <c r="A4" i="17" s="1"/>
  <c r="A19" i="19"/>
  <c r="A19" i="18" s="1"/>
  <c r="A18" i="17" s="1"/>
  <c r="A11" i="19"/>
  <c r="A11" i="18" s="1"/>
  <c r="A10" i="17" s="1"/>
  <c r="B10" i="23"/>
  <c r="C10" i="23" s="1"/>
  <c r="B10" i="22" s="1"/>
  <c r="C10" i="22" s="1"/>
  <c r="B10" i="21" s="1"/>
  <c r="C10" i="21" s="1"/>
  <c r="B10" i="20" s="1"/>
  <c r="C10" i="20" s="1"/>
  <c r="B26" i="23"/>
  <c r="C26" i="23" s="1"/>
  <c r="B26" i="22" s="1"/>
  <c r="C26" i="22" s="1"/>
  <c r="B26" i="21" s="1"/>
  <c r="C26" i="21" s="1"/>
  <c r="B26" i="20" s="1"/>
  <c r="C26" i="20" s="1"/>
  <c r="B18" i="23"/>
  <c r="C18" i="23" s="1"/>
  <c r="B18" i="22" s="1"/>
  <c r="C18" i="22" s="1"/>
  <c r="B18" i="21" s="1"/>
  <c r="C18" i="21" s="1"/>
  <c r="B18" i="20" s="1"/>
  <c r="C18" i="20" s="1"/>
  <c r="B16" i="23"/>
  <c r="C16" i="23" s="1"/>
  <c r="B16" i="22" s="1"/>
  <c r="C16" i="22" s="1"/>
  <c r="B16" i="21" s="1"/>
  <c r="C16" i="21" s="1"/>
  <c r="B16" i="20" s="1"/>
  <c r="C16" i="20" s="1"/>
  <c r="B23" i="23"/>
  <c r="C23" i="23" s="1"/>
  <c r="B23" i="22" s="1"/>
  <c r="C23" i="22" s="1"/>
  <c r="B23" i="21" s="1"/>
  <c r="C23" i="21" s="1"/>
  <c r="B23" i="20" s="1"/>
  <c r="C23" i="20" s="1"/>
  <c r="B15" i="23"/>
  <c r="C15" i="23" s="1"/>
  <c r="B15" i="22" s="1"/>
  <c r="C15" i="22" s="1"/>
  <c r="B15" i="21" s="1"/>
  <c r="C15" i="21" s="1"/>
  <c r="B15" i="20" s="1"/>
  <c r="C15" i="20" s="1"/>
  <c r="B7" i="23"/>
  <c r="C7" i="23" s="1"/>
  <c r="B7" i="22" s="1"/>
  <c r="C7" i="22" s="1"/>
  <c r="B7" i="21" s="1"/>
  <c r="C7" i="21" s="1"/>
  <c r="B7" i="20" s="1"/>
  <c r="C7" i="20" s="1"/>
  <c r="B25" i="23"/>
  <c r="C25" i="23" s="1"/>
  <c r="B25" i="22" s="1"/>
  <c r="C25" i="22" s="1"/>
  <c r="B25" i="21" s="1"/>
  <c r="C25" i="21" s="1"/>
  <c r="B25" i="20" s="1"/>
  <c r="C25" i="20" s="1"/>
  <c r="B17" i="23"/>
  <c r="C17" i="23" s="1"/>
  <c r="B17" i="22" s="1"/>
  <c r="C17" i="22" s="1"/>
  <c r="B17" i="21" s="1"/>
  <c r="C17" i="21" s="1"/>
  <c r="B17" i="20" s="1"/>
  <c r="C17" i="20" s="1"/>
  <c r="B9" i="23"/>
  <c r="C9" i="23" s="1"/>
  <c r="B9" i="22" s="1"/>
  <c r="C9" i="22" s="1"/>
  <c r="B9" i="21" s="1"/>
  <c r="C9" i="21" s="1"/>
  <c r="B9" i="20" s="1"/>
  <c r="C9" i="20" s="1"/>
  <c r="B24" i="23"/>
  <c r="C24" i="23" s="1"/>
  <c r="B24" i="22" s="1"/>
  <c r="C24" i="22" s="1"/>
  <c r="B24" i="21" s="1"/>
  <c r="C24" i="21" s="1"/>
  <c r="B24" i="20" s="1"/>
  <c r="C24" i="20" s="1"/>
  <c r="B8" i="23"/>
  <c r="C8" i="23" s="1"/>
  <c r="B8" i="22" s="1"/>
  <c r="C8" i="22" s="1"/>
  <c r="B8" i="21" s="1"/>
  <c r="C8" i="21" s="1"/>
  <c r="B8" i="20" s="1"/>
  <c r="C8" i="20" s="1"/>
  <c r="B22" i="23"/>
  <c r="C22" i="23" s="1"/>
  <c r="B22" i="22" s="1"/>
  <c r="C22" i="22" s="1"/>
  <c r="B22" i="21" s="1"/>
  <c r="C22" i="21" s="1"/>
  <c r="B22" i="20" s="1"/>
  <c r="C22" i="20" s="1"/>
  <c r="B22" i="19" s="1"/>
  <c r="C22" i="19" s="1"/>
  <c r="B22" i="18" s="1"/>
  <c r="C22" i="18" s="1"/>
  <c r="B22" i="17" s="1"/>
  <c r="C22" i="17" s="1"/>
  <c r="B14" i="23"/>
  <c r="C14" i="23" s="1"/>
  <c r="B14" i="22" s="1"/>
  <c r="C14" i="22" s="1"/>
  <c r="B14" i="21" s="1"/>
  <c r="C14" i="21" s="1"/>
  <c r="B14" i="20" s="1"/>
  <c r="C14" i="20" s="1"/>
  <c r="B6" i="23"/>
  <c r="C6" i="23" s="1"/>
  <c r="B6" i="22" s="1"/>
  <c r="C6" i="22" s="1"/>
  <c r="B6" i="21" s="1"/>
  <c r="C6" i="21" s="1"/>
  <c r="B6" i="20" s="1"/>
  <c r="C6" i="20" s="1"/>
  <c r="B21" i="23"/>
  <c r="C21" i="23" s="1"/>
  <c r="B21" i="22" s="1"/>
  <c r="C21" i="22" s="1"/>
  <c r="B21" i="21" s="1"/>
  <c r="C21" i="21" s="1"/>
  <c r="B21" i="20" s="1"/>
  <c r="C21" i="20" s="1"/>
  <c r="B13" i="23"/>
  <c r="C13" i="23" s="1"/>
  <c r="B13" i="22" s="1"/>
  <c r="C13" i="22" s="1"/>
  <c r="B13" i="21" s="1"/>
  <c r="C13" i="21" s="1"/>
  <c r="B13" i="20" s="1"/>
  <c r="C13" i="20" s="1"/>
  <c r="B5" i="23"/>
  <c r="C5" i="23" s="1"/>
  <c r="B5" i="22" s="1"/>
  <c r="C5" i="22" s="1"/>
  <c r="B5" i="21" s="1"/>
  <c r="C5" i="21" s="1"/>
  <c r="B5" i="20" s="1"/>
  <c r="C5" i="20" s="1"/>
  <c r="B20" i="23"/>
  <c r="C20" i="23" s="1"/>
  <c r="B20" i="22" s="1"/>
  <c r="C20" i="22" s="1"/>
  <c r="B20" i="21" s="1"/>
  <c r="C20" i="21" s="1"/>
  <c r="B20" i="20" s="1"/>
  <c r="C20" i="20" s="1"/>
  <c r="B12" i="23"/>
  <c r="C12" i="23" s="1"/>
  <c r="B12" i="22" s="1"/>
  <c r="C12" i="22" s="1"/>
  <c r="B12" i="21" s="1"/>
  <c r="C12" i="21" s="1"/>
  <c r="B12" i="20" s="1"/>
  <c r="C12" i="20" s="1"/>
  <c r="B4" i="23"/>
  <c r="C4" i="23" s="1"/>
  <c r="B4" i="22" s="1"/>
  <c r="C4" i="22" s="1"/>
  <c r="B4" i="21" s="1"/>
  <c r="C4" i="21" s="1"/>
  <c r="B27" i="23"/>
  <c r="C27" i="23" s="1"/>
  <c r="B27" i="22" s="1"/>
  <c r="C27" i="22" s="1"/>
  <c r="B27" i="21" s="1"/>
  <c r="C27" i="21" s="1"/>
  <c r="B27" i="20" s="1"/>
  <c r="C27" i="20" s="1"/>
  <c r="B27" i="19" s="1"/>
  <c r="C27" i="19" s="1"/>
  <c r="B27" i="18" s="1"/>
  <c r="C27" i="18" s="1"/>
  <c r="B27" i="17" s="1"/>
  <c r="B19" i="23"/>
  <c r="C19" i="23" s="1"/>
  <c r="B19" i="22" s="1"/>
  <c r="C19" i="22" s="1"/>
  <c r="B19" i="21" s="1"/>
  <c r="C19" i="21" s="1"/>
  <c r="B19" i="20" s="1"/>
  <c r="C19" i="20" s="1"/>
  <c r="B11" i="23"/>
  <c r="C11" i="23" s="1"/>
  <c r="B11" i="22" s="1"/>
  <c r="C11" i="22" s="1"/>
  <c r="B11" i="21" s="1"/>
  <c r="C11" i="21" s="1"/>
  <c r="B11" i="20" s="1"/>
  <c r="C11" i="20" s="1"/>
  <c r="B3" i="23"/>
  <c r="C3" i="23" s="1"/>
  <c r="B3" i="22" s="1"/>
  <c r="C3" i="22" s="1"/>
  <c r="B3" i="21" s="1"/>
  <c r="C3" i="21" s="1"/>
  <c r="B3" i="20" s="1"/>
  <c r="C3" i="20" s="1"/>
  <c r="B3" i="19" s="1"/>
  <c r="C3" i="19" s="1"/>
  <c r="B3" i="18" s="1"/>
  <c r="C3" i="18" s="1"/>
  <c r="B3" i="17" s="1"/>
  <c r="C3" i="17" s="1"/>
  <c r="A26" i="19"/>
  <c r="A26" i="18" s="1"/>
  <c r="A26" i="17" s="1"/>
  <c r="A9" i="17"/>
  <c r="A7" i="19"/>
  <c r="A27" i="17"/>
  <c r="A6" i="19"/>
  <c r="B4" i="20" l="1"/>
  <c r="C4" i="20" s="1"/>
  <c r="B4" i="19" s="1"/>
  <c r="C4" i="19" s="1"/>
  <c r="B4" i="18" s="1"/>
  <c r="C4" i="18" s="1"/>
  <c r="B4" i="17" s="1"/>
  <c r="C4" i="17" s="1"/>
  <c r="E3" i="25" s="1"/>
  <c r="B16" i="19"/>
  <c r="C16" i="19" s="1"/>
  <c r="B16" i="18" s="1"/>
  <c r="C16" i="18" s="1"/>
  <c r="B16" i="17" s="1"/>
  <c r="C16" i="17" s="1"/>
  <c r="B24" i="19"/>
  <c r="C24" i="19" s="1"/>
  <c r="B24" i="18" s="1"/>
  <c r="C24" i="18" s="1"/>
  <c r="B24" i="17" s="1"/>
  <c r="C24" i="17" s="1"/>
  <c r="B23" i="19"/>
  <c r="C23" i="19" s="1"/>
  <c r="B23" i="18" s="1"/>
  <c r="C23" i="18" s="1"/>
  <c r="B23" i="17" s="1"/>
  <c r="C23" i="17" s="1"/>
  <c r="E22" i="25" s="1"/>
  <c r="B15" i="19"/>
  <c r="C15" i="19" s="1"/>
  <c r="B15" i="18" s="1"/>
  <c r="C15" i="18" s="1"/>
  <c r="B15" i="17" s="1"/>
  <c r="C15" i="17" s="1"/>
  <c r="B17" i="19"/>
  <c r="C17" i="19" s="1"/>
  <c r="B17" i="18" s="1"/>
  <c r="C17" i="18" s="1"/>
  <c r="B17" i="17" s="1"/>
  <c r="C17" i="17" s="1"/>
  <c r="B10" i="19"/>
  <c r="C10" i="19" s="1"/>
  <c r="B10" i="18" s="1"/>
  <c r="C10" i="18" s="1"/>
  <c r="B10" i="17" s="1"/>
  <c r="C10" i="17" s="1"/>
  <c r="B19" i="19"/>
  <c r="C19" i="19" s="1"/>
  <c r="B19" i="18" s="1"/>
  <c r="C19" i="18" s="1"/>
  <c r="B19" i="17" s="1"/>
  <c r="C19" i="17" s="1"/>
  <c r="B6" i="19"/>
  <c r="C6" i="19" s="1"/>
  <c r="B6" i="18" s="1"/>
  <c r="C6" i="18" s="1"/>
  <c r="B6" i="17" s="1"/>
  <c r="B7" i="19"/>
  <c r="C7" i="19" s="1"/>
  <c r="B7" i="18" s="1"/>
  <c r="C7" i="18" s="1"/>
  <c r="B7" i="17" s="1"/>
  <c r="C7" i="17" s="1"/>
  <c r="E6" i="25" s="1"/>
  <c r="B12" i="19"/>
  <c r="C12" i="19" s="1"/>
  <c r="B12" i="18" s="1"/>
  <c r="C12" i="18" s="1"/>
  <c r="B12" i="17" s="1"/>
  <c r="C12" i="17" s="1"/>
  <c r="B20" i="19"/>
  <c r="C20" i="19" s="1"/>
  <c r="B20" i="18" s="1"/>
  <c r="C20" i="18" s="1"/>
  <c r="B20" i="17" s="1"/>
  <c r="C20" i="17" s="1"/>
  <c r="B9" i="19"/>
  <c r="C9" i="19" s="1"/>
  <c r="B9" i="18" s="1"/>
  <c r="C9" i="18" s="1"/>
  <c r="B9" i="17" s="1"/>
  <c r="C9" i="17" s="1"/>
  <c r="B14" i="19"/>
  <c r="C14" i="19" s="1"/>
  <c r="B14" i="18" s="1"/>
  <c r="C14" i="18" s="1"/>
  <c r="B14" i="17" s="1"/>
  <c r="C14" i="17" s="1"/>
  <c r="B5" i="19"/>
  <c r="C5" i="19" s="1"/>
  <c r="B5" i="18" s="1"/>
  <c r="C5" i="18" s="1"/>
  <c r="B5" i="17" s="1"/>
  <c r="C5" i="17" s="1"/>
  <c r="B26" i="19"/>
  <c r="C26" i="19" s="1"/>
  <c r="B26" i="18" s="1"/>
  <c r="C26" i="18" s="1"/>
  <c r="B26" i="17" s="1"/>
  <c r="C26" i="17" s="1"/>
  <c r="B13" i="19"/>
  <c r="C13" i="19" s="1"/>
  <c r="B13" i="18" s="1"/>
  <c r="C13" i="18" s="1"/>
  <c r="B13" i="17" s="1"/>
  <c r="C13" i="17" s="1"/>
  <c r="B11" i="19"/>
  <c r="C11" i="19" s="1"/>
  <c r="B11" i="18" s="1"/>
  <c r="C11" i="18" s="1"/>
  <c r="B11" i="17" s="1"/>
  <c r="C11" i="17" s="1"/>
  <c r="B21" i="19"/>
  <c r="C21" i="19" s="1"/>
  <c r="B21" i="18" s="1"/>
  <c r="C21" i="18" s="1"/>
  <c r="B21" i="17" s="1"/>
  <c r="C21" i="17" s="1"/>
  <c r="E21" i="25" s="1"/>
  <c r="B25" i="19"/>
  <c r="C25" i="19" s="1"/>
  <c r="B25" i="18" s="1"/>
  <c r="C25" i="18" s="1"/>
  <c r="B25" i="17" s="1"/>
  <c r="C25" i="17" s="1"/>
  <c r="B8" i="19"/>
  <c r="C8" i="19" s="1"/>
  <c r="B8" i="18" s="1"/>
  <c r="C8" i="18" s="1"/>
  <c r="B8" i="17" s="1"/>
  <c r="C8" i="17" s="1"/>
  <c r="E7" i="25" s="1"/>
  <c r="B18" i="19"/>
  <c r="C18" i="19" s="1"/>
  <c r="B18" i="18" s="1"/>
  <c r="C18" i="18" s="1"/>
  <c r="B18" i="17" s="1"/>
  <c r="C18" i="17" s="1"/>
  <c r="E17" i="25" s="1"/>
  <c r="C27" i="17"/>
  <c r="A12" i="17"/>
  <c r="A19" i="17"/>
  <c r="A14" i="17"/>
  <c r="A22" i="17"/>
  <c r="A23" i="17"/>
  <c r="A21" i="17"/>
  <c r="A11" i="17"/>
  <c r="A13" i="17"/>
  <c r="A7" i="18"/>
  <c r="A6" i="18"/>
  <c r="A6" i="17" s="1"/>
  <c r="A20" i="17"/>
  <c r="A15" i="17"/>
  <c r="A8" i="17"/>
  <c r="E14" i="25" l="1"/>
  <c r="E24" i="25"/>
  <c r="E16" i="25"/>
  <c r="E12" i="25"/>
  <c r="E25" i="25"/>
  <c r="E18" i="25"/>
  <c r="E26" i="25"/>
  <c r="E27" i="25"/>
  <c r="E4" i="25"/>
  <c r="E5" i="25"/>
  <c r="E9" i="25"/>
  <c r="E13" i="25"/>
  <c r="E8" i="25"/>
  <c r="E20" i="25"/>
  <c r="E11" i="25"/>
  <c r="E23" i="25"/>
  <c r="E19" i="25"/>
  <c r="E10" i="25"/>
  <c r="E15" i="25"/>
  <c r="A7" i="17"/>
</calcChain>
</file>

<file path=xl/sharedStrings.xml><?xml version="1.0" encoding="utf-8"?>
<sst xmlns="http://schemas.openxmlformats.org/spreadsheetml/2006/main" count="55" uniqueCount="41">
  <si>
    <t>MOTÝLCI - AKCE ŘÍJEN</t>
  </si>
  <si>
    <t>MOTÝLCI - AKCE LISTOPAD</t>
  </si>
  <si>
    <t>Jóga - 9.11.</t>
  </si>
  <si>
    <t>Zvířátka do školky - 11.10.</t>
  </si>
  <si>
    <t xml:space="preserve">Keramika -10.11. </t>
  </si>
  <si>
    <t>Vánoční focení - 1.12.</t>
  </si>
  <si>
    <t xml:space="preserve">Fond Sidus  </t>
  </si>
  <si>
    <t>Divadlo- Pohádka, kterou znáte 2.2.</t>
  </si>
  <si>
    <t>Veselá kytara - 10.3.</t>
  </si>
  <si>
    <t>Zvířátka - 24.3.</t>
  </si>
  <si>
    <t>Interní číslo</t>
  </si>
  <si>
    <t>Zaplaceno Kč</t>
  </si>
  <si>
    <t>Na účtu zbývá k 30.9.2021</t>
  </si>
  <si>
    <t>Zaplaceno dne</t>
  </si>
  <si>
    <t>Na účtu zbývá
k 31. 10. 2021</t>
  </si>
  <si>
    <t>Na účtu zbývá
k 30. 11. 2021</t>
  </si>
  <si>
    <t>Na účtu zbývá
k 31. 12. 2021</t>
  </si>
  <si>
    <t>Na účtu zbývá
k 31. 1. 2022</t>
  </si>
  <si>
    <t>Na účtu zbývá
k 28. 2. 2022</t>
  </si>
  <si>
    <t>Na účtu zbývá
k 31. 3. 2022</t>
  </si>
  <si>
    <t>Na účtu zbývá
k 30. 4. 2022</t>
  </si>
  <si>
    <t>Na účtu zbývá
k 31. 5. 2022</t>
  </si>
  <si>
    <t>Na účtu zbývá k 30.9.21</t>
  </si>
  <si>
    <t>Na účtu zbývá
k 30. 11. 20212</t>
  </si>
  <si>
    <t>0821</t>
  </si>
  <si>
    <t>0721</t>
  </si>
  <si>
    <t>0521</t>
  </si>
  <si>
    <t>0921</t>
  </si>
  <si>
    <t>0621</t>
  </si>
  <si>
    <t>0421</t>
  </si>
  <si>
    <t>Dopravní hřiště 27.4.</t>
  </si>
  <si>
    <t>Mňou a pac 13.1.</t>
  </si>
  <si>
    <t>Domku, domečku 16.2.</t>
  </si>
  <si>
    <t>Princezna Karolínka 16.3.</t>
  </si>
  <si>
    <t>O pejskovi a kočičce 5.4.</t>
  </si>
  <si>
    <t>Trampoty štěňátka Gordona
26.4.</t>
  </si>
  <si>
    <t>Taneční program 3.5.</t>
  </si>
  <si>
    <t xml:space="preserve">Prima Vizus - měření očí
26.10. </t>
  </si>
  <si>
    <t>5864</t>
  </si>
  <si>
    <t>Na účtu zbývá k 31.5.2022</t>
  </si>
  <si>
    <r>
      <rPr>
        <b/>
        <sz val="14"/>
        <rFont val="Times New Roman"/>
        <family val="1"/>
        <charset val="238"/>
      </rPr>
      <t xml:space="preserve">MOTÝLCI
</t>
    </r>
    <r>
      <rPr>
        <b/>
        <sz val="12"/>
        <rFont val="Times New Roman"/>
        <family val="1"/>
        <charset val="238"/>
      </rPr>
      <t xml:space="preserve">
</t>
    </r>
    <r>
      <rPr>
        <b/>
        <sz val="12"/>
        <color rgb="FF00B050"/>
        <rFont val="Times New Roman"/>
        <family val="1"/>
        <charset val="238"/>
      </rPr>
      <t xml:space="preserve">Zeleně vyznačené minusové položky značí neodplatky - uhraďte prosím na účet číslo 2201683134/2010
</t>
    </r>
    <r>
      <rPr>
        <b/>
        <sz val="12"/>
        <rFont val="Times New Roman"/>
        <family val="1"/>
        <charset val="238"/>
      </rPr>
      <t>Ostatní jsou přeplatky a budou Vám vráceny na Váš bankovní účet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</si>
</sst>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2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4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CC00"/>
        <bgColor rgb="FF95B3D7"/>
      </patternFill>
    </fill>
    <fill>
      <patternFill patternType="solid">
        <fgColor rgb="FF00CC00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9" applyNumberFormat="0" applyAlignment="0" applyProtection="0"/>
    <xf numFmtId="0" fontId="13" fillId="6" borderId="10" applyNumberFormat="0" applyAlignment="0" applyProtection="0"/>
    <xf numFmtId="0" fontId="14" fillId="6" borderId="9" applyNumberFormat="0" applyAlignment="0" applyProtection="0"/>
    <xf numFmtId="0" fontId="15" fillId="0" borderId="11" applyNumberFormat="0" applyFill="0" applyAlignment="0" applyProtection="0"/>
    <xf numFmtId="0" fontId="16" fillId="7" borderId="12" applyNumberFormat="0" applyAlignment="0" applyProtection="0"/>
    <xf numFmtId="0" fontId="17" fillId="0" borderId="0" applyNumberFormat="0" applyFill="0" applyBorder="0" applyAlignment="0" applyProtection="0"/>
    <xf numFmtId="0" fontId="4" fillId="8" borderId="13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14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/>
  </cellStyleXfs>
  <cellXfs count="29">
    <xf numFmtId="0" fontId="0" fillId="0" borderId="0" xfId="0"/>
    <xf numFmtId="0" fontId="2" fillId="0" borderId="0" xfId="1"/>
    <xf numFmtId="164" fontId="1" fillId="0" borderId="4" xfId="1" applyNumberFormat="1" applyFont="1" applyFill="1" applyBorder="1" applyAlignment="1">
      <alignment horizontal="center" vertical="center"/>
    </xf>
    <xf numFmtId="0" fontId="20" fillId="33" borderId="1" xfId="1" applyFont="1" applyFill="1" applyBorder="1" applyAlignment="1">
      <alignment horizontal="center" vertical="center"/>
    </xf>
    <xf numFmtId="0" fontId="20" fillId="33" borderId="2" xfId="1" applyFont="1" applyFill="1" applyBorder="1" applyAlignment="1">
      <alignment horizontal="center" vertical="center" wrapText="1"/>
    </xf>
    <xf numFmtId="164" fontId="24" fillId="0" borderId="4" xfId="1" applyNumberFormat="1" applyFont="1" applyFill="1" applyBorder="1" applyAlignment="1">
      <alignment horizontal="center" vertical="center"/>
    </xf>
    <xf numFmtId="0" fontId="20" fillId="33" borderId="1" xfId="1" applyFont="1" applyFill="1" applyBorder="1" applyAlignment="1">
      <alignment horizontal="center" vertical="center" wrapText="1"/>
    </xf>
    <xf numFmtId="0" fontId="20" fillId="33" borderId="2" xfId="1" applyNumberFormat="1" applyFont="1" applyFill="1" applyBorder="1" applyAlignment="1">
      <alignment horizontal="center" vertical="center" wrapText="1"/>
    </xf>
    <xf numFmtId="0" fontId="2" fillId="0" borderId="0" xfId="1" applyNumberFormat="1"/>
    <xf numFmtId="0" fontId="2" fillId="0" borderId="0" xfId="1" applyFont="1"/>
    <xf numFmtId="0" fontId="21" fillId="0" borderId="4" xfId="0" applyFont="1" applyBorder="1" applyAlignment="1">
      <alignment horizontal="center" vertical="center" wrapText="1"/>
    </xf>
    <xf numFmtId="0" fontId="21" fillId="0" borderId="4" xfId="0" applyNumberFormat="1" applyFont="1" applyBorder="1" applyAlignment="1">
      <alignment horizontal="center" vertical="center" wrapText="1"/>
    </xf>
    <xf numFmtId="14" fontId="1" fillId="0" borderId="4" xfId="1" applyNumberFormat="1" applyFont="1" applyFill="1" applyBorder="1" applyAlignment="1">
      <alignment horizontal="center" vertical="center"/>
    </xf>
    <xf numFmtId="49" fontId="1" fillId="0" borderId="4" xfId="1" applyNumberFormat="1" applyFont="1" applyFill="1" applyBorder="1" applyAlignment="1">
      <alignment horizontal="center" vertical="center"/>
    </xf>
    <xf numFmtId="164" fontId="20" fillId="0" borderId="4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164" fontId="22" fillId="0" borderId="4" xfId="0" applyNumberFormat="1" applyFont="1" applyBorder="1" applyAlignment="1">
      <alignment horizontal="center" vertical="center" wrapText="1"/>
    </xf>
    <xf numFmtId="164" fontId="22" fillId="0" borderId="3" xfId="0" applyNumberFormat="1" applyFont="1" applyBorder="1" applyAlignment="1">
      <alignment horizontal="center" vertical="center" wrapText="1"/>
    </xf>
    <xf numFmtId="8" fontId="20" fillId="0" borderId="5" xfId="1" applyNumberFormat="1" applyFont="1" applyFill="1" applyBorder="1" applyAlignment="1">
      <alignment horizontal="center" vertical="center"/>
    </xf>
    <xf numFmtId="14" fontId="1" fillId="0" borderId="5" xfId="1" applyNumberFormat="1" applyFont="1" applyFill="1" applyBorder="1" applyAlignment="1">
      <alignment horizontal="center" vertical="center"/>
    </xf>
    <xf numFmtId="164" fontId="1" fillId="0" borderId="5" xfId="1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164" fontId="23" fillId="0" borderId="4" xfId="0" applyNumberFormat="1" applyFont="1" applyFill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164" fontId="25" fillId="0" borderId="4" xfId="1" applyNumberFormat="1" applyFont="1" applyBorder="1" applyAlignment="1">
      <alignment horizontal="center" vertical="center"/>
    </xf>
    <xf numFmtId="164" fontId="25" fillId="34" borderId="4" xfId="1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center" vertical="center" wrapText="1"/>
    </xf>
  </cellXfs>
  <cellStyles count="44">
    <cellStyle name="20 % – Zvýraznění 1" xfId="20" builtinId="30" customBuiltin="1"/>
    <cellStyle name="20 % – Zvýraznění 2" xfId="24" builtinId="34" customBuiltin="1"/>
    <cellStyle name="20 % – Zvýraznění 3" xfId="28" builtinId="38" customBuiltin="1"/>
    <cellStyle name="20 % – Zvýraznění 4" xfId="32" builtinId="42" customBuiltin="1"/>
    <cellStyle name="20 % – Zvýraznění 5" xfId="36" builtinId="46" customBuiltin="1"/>
    <cellStyle name="20 % – Zvýraznění 6" xfId="40" builtinId="50" customBuiltin="1"/>
    <cellStyle name="40 % – Zvýraznění 1" xfId="21" builtinId="31" customBuiltin="1"/>
    <cellStyle name="40 % – Zvýraznění 2" xfId="25" builtinId="35" customBuiltin="1"/>
    <cellStyle name="40 % – Zvýraznění 3" xfId="29" builtinId="39" customBuiltin="1"/>
    <cellStyle name="40 % – Zvýraznění 4" xfId="33" builtinId="43" customBuiltin="1"/>
    <cellStyle name="40 % – Zvýraznění 5" xfId="37" builtinId="47" customBuiltin="1"/>
    <cellStyle name="40 % – Zvýraznění 6" xfId="41" builtinId="51" customBuiltin="1"/>
    <cellStyle name="60 % – Zvýraznění 1" xfId="22" builtinId="32" customBuiltin="1"/>
    <cellStyle name="60 % – Zvýraznění 2" xfId="26" builtinId="36" customBuiltin="1"/>
    <cellStyle name="60 % – Zvýraznění 3" xfId="30" builtinId="40" customBuiltin="1"/>
    <cellStyle name="60 % – Zvýraznění 4" xfId="34" builtinId="44" customBuiltin="1"/>
    <cellStyle name="60 % – Zvýraznění 5" xfId="38" builtinId="48" customBuiltin="1"/>
    <cellStyle name="60 % – Zvýraznění 6" xfId="42" builtinId="52" customBuiltin="1"/>
    <cellStyle name="Celkem" xfId="18" builtinId="25" customBuiltin="1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Normální 2" xfId="1" xr:uid="{00000000-0005-0000-0000-00001B000000}"/>
    <cellStyle name="Poznámka" xfId="16" builtinId="10" customBuiltin="1"/>
    <cellStyle name="Propojená buňka" xfId="13" builtinId="24" customBuiltin="1"/>
    <cellStyle name="Správně" xfId="7" builtinId="26" customBuiltin="1"/>
    <cellStyle name="Špatně" xfId="8" builtinId="27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7" builtinId="53" customBuiltin="1"/>
    <cellStyle name="Vysvětlující text 2" xfId="43" xr:uid="{00000000-0005-0000-0000-000025000000}"/>
    <cellStyle name="Zvýraznění 1" xfId="19" builtinId="29" customBuiltin="1"/>
    <cellStyle name="Zvýraznění 2" xfId="23" builtinId="33" customBuiltin="1"/>
    <cellStyle name="Zvýraznění 3" xfId="27" builtinId="37" customBuiltin="1"/>
    <cellStyle name="Zvýraznění 4" xfId="31" builtinId="41" customBuiltin="1"/>
    <cellStyle name="Zvýraznění 5" xfId="35" builtinId="45" customBuiltin="1"/>
    <cellStyle name="Zvýraznění 6" xfId="39" builtinId="49" customBuiltin="1"/>
  </cellStyles>
  <dxfs count="90"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Kč&quot;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rgb="FF95B3D7"/>
          <bgColor rgb="FF00CC00"/>
        </patternFill>
      </fill>
      <border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Kč&quot;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Kč&quot;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rgb="FF95B3D7"/>
          <bgColor rgb="FF00CC00"/>
        </patternFill>
      </fill>
      <border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Kč&quot;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Kč&quot;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rgb="FF95B3D7"/>
          <bgColor rgb="FF00CC00"/>
        </patternFill>
      </fill>
      <border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Kč&quot;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Kč&quot;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rgb="FF95B3D7"/>
          <bgColor rgb="FF00CC00"/>
        </patternFill>
      </fill>
      <border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Kč&quot;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Kč&quot;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rgb="FF95B3D7"/>
          <bgColor rgb="FF00CC00"/>
        </patternFill>
      </fill>
      <border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Kč&quot;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Kč&quot;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rgb="FF95B3D7"/>
          <bgColor rgb="FF00CC00"/>
        </patternFill>
      </fill>
      <border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Kč&quot;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Kč&quot;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rgb="FF95B3D7"/>
          <bgColor rgb="FF00CC00"/>
        </patternFill>
      </fill>
      <border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Kč&quot;"/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\ &quot;Kč&quot;"/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rgb="FF95B3D7"/>
          <bgColor rgb="FF00CC00"/>
        </patternFill>
      </fill>
      <border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64" formatCode="#,##0.00\ &quot;Kč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64" formatCode="#,##0.00\ &quot;Kč&quot;"/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30" formatCode="@"/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rgb="FF95B3D7"/>
          <bgColor rgb="FF00CC00"/>
        </patternFill>
      </fill>
      <border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ulka45647505134567891011" displayName="Tabulka45647505134567891011" ref="A2:E27" totalsRowShown="0" headerRowDxfId="89" dataDxfId="87" headerRowBorderDxfId="88" tableBorderDxfId="86" totalsRowBorderDxfId="85">
  <autoFilter ref="A2:E27" xr:uid="{00000000-0009-0000-0100-00000A000000}"/>
  <tableColumns count="5">
    <tableColumn id="4" xr3:uid="{00000000-0010-0000-0000-000004000000}" name="Interní číslo" dataDxfId="84"/>
    <tableColumn id="5" xr3:uid="{00000000-0010-0000-0000-000005000000}" name="Zaplaceno Kč" dataDxfId="83"/>
    <tableColumn id="6" xr3:uid="{00000000-0010-0000-0000-000006000000}" name="Zaplaceno dne" dataDxfId="82"/>
    <tableColumn id="7" xr3:uid="{00000000-0010-0000-0000-000007000000}" name="Na účtu zbývá k 30.9.2021" dataDxfId="81">
      <calculatedColumnFormula>Tabulka45647505134567891011[[#This Row],[Zaplaceno Kč]]</calculatedColumnFormula>
    </tableColumn>
    <tableColumn id="1" xr3:uid="{ACA425C6-8A05-411B-964C-EC3AE9DB68D8}" name="Na účtu zbývá k 31.5.2022" dataDxfId="80">
      <calculatedColumnFormula>Tabulka4564750513[[#This Row],[Na účtu zbývá
k 31. 5. 2022]]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ulka456475051345678910" displayName="Tabulka456475051345678910" ref="A2:E27" totalsRowShown="0" headerRowDxfId="79" dataDxfId="77" headerRowBorderDxfId="78" tableBorderDxfId="76" totalsRowBorderDxfId="75">
  <autoFilter ref="A2:E27" xr:uid="{00000000-0009-0000-0100-000009000000}"/>
  <tableColumns count="5">
    <tableColumn id="9" xr3:uid="{00000000-0010-0000-0100-000009000000}" name="Interní číslo" dataDxfId="74">
      <calculatedColumnFormula>Tabulka45647505134567891011[[#This Row],[Interní číslo]]</calculatedColumnFormula>
    </tableColumn>
    <tableColumn id="8" xr3:uid="{00000000-0010-0000-0100-000008000000}" name="Na účtu zbývá k 30.9.21" dataDxfId="73">
      <calculatedColumnFormula>Tabulka45647505134567891011[[#This Row],[Na účtu zbývá k 30.9.2021]]</calculatedColumnFormula>
    </tableColumn>
    <tableColumn id="2" xr3:uid="{00000000-0010-0000-0100-000002000000}" name="Na účtu zbývá_x000a_k 31. 10. 2021" dataDxfId="72">
      <calculatedColumnFormula>Tabulka456475051345678910[[#This Row],[Na účtu zbývá k 30.9.21]]-Tabulka456475051345678910[[#This Row],[Zvířátka do školky - 11.10.]]-Tabulka456475051345678910[[#This Row],[Prima Vizus - měření očí
26.10. ]]</calculatedColumnFormula>
    </tableColumn>
    <tableColumn id="4" xr3:uid="{00000000-0010-0000-0100-000004000000}" name="Zvířátka do školky - 11.10." dataDxfId="71"/>
    <tableColumn id="5" xr3:uid="{00000000-0010-0000-0100-000005000000}" name="Prima Vizus - měření očí_x000a_26.10. " dataDxfId="7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ulka4564750513456789" displayName="Tabulka4564750513456789" ref="A2:F27" totalsRowShown="0" headerRowDxfId="69" dataDxfId="67" headerRowBorderDxfId="68" tableBorderDxfId="66" totalsRowBorderDxfId="65">
  <autoFilter ref="A2:F27" xr:uid="{00000000-0009-0000-0100-000008000000}"/>
  <tableColumns count="6">
    <tableColumn id="9" xr3:uid="{00000000-0010-0000-0200-000009000000}" name="Interní číslo" dataDxfId="64">
      <calculatedColumnFormula>Tabulka456475051345678910[[#This Row],[Interní číslo]]</calculatedColumnFormula>
    </tableColumn>
    <tableColumn id="8" xr3:uid="{00000000-0010-0000-0200-000008000000}" name="Na účtu zbývá_x000a_k 31. 10. 2021" dataDxfId="63">
      <calculatedColumnFormula>Tabulka456475051345678910[[#This Row],[Na účtu zbývá
k 31. 10. 2021]]</calculatedColumnFormula>
    </tableColumn>
    <tableColumn id="2" xr3:uid="{00000000-0010-0000-0200-000002000000}" name="Na účtu zbývá_x000a_k 30. 11. 2021" dataDxfId="62">
      <calculatedColumnFormula>Tabulka4564750513456789[[#This Row],[Na účtu zbývá
k 31. 10. 2021]]-Tabulka4564750513456789[[#This Row],[Jóga - 9.11.]]-Tabulka4564750513456789[[#This Row],[Keramika -10.11. ]]-Tabulka4564750513456789[[#This Row],[Fond Sidus  ]]</calculatedColumnFormula>
    </tableColumn>
    <tableColumn id="4" xr3:uid="{00000000-0010-0000-0200-000004000000}" name="Jóga - 9.11." dataDxfId="61"/>
    <tableColumn id="5" xr3:uid="{00000000-0010-0000-0200-000005000000}" name="Keramika -10.11. " dataDxfId="60"/>
    <tableColumn id="6" xr3:uid="{00000000-0010-0000-0200-000006000000}" name="Fond Sidus  " dataDxfId="59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ulka456475051345678" displayName="Tabulka456475051345678" ref="A2:D27" totalsRowShown="0" headerRowDxfId="58" dataDxfId="56" headerRowBorderDxfId="57" tableBorderDxfId="55" totalsRowBorderDxfId="54">
  <autoFilter ref="A2:D27" xr:uid="{00000000-0009-0000-0100-000007000000}"/>
  <tableColumns count="4">
    <tableColumn id="9" xr3:uid="{00000000-0010-0000-0300-000009000000}" name="Interní číslo" dataDxfId="53">
      <calculatedColumnFormula>Tabulka4564750513456789[[#This Row],[Interní číslo]]</calculatedColumnFormula>
    </tableColumn>
    <tableColumn id="8" xr3:uid="{00000000-0010-0000-0300-000008000000}" name="Na účtu zbývá_x000a_k 30. 11. 20212" dataDxfId="52">
      <calculatedColumnFormula>Tabulka4564750513456789[[#This Row],[Na účtu zbývá
k 30. 11. 2021]]</calculatedColumnFormula>
    </tableColumn>
    <tableColumn id="2" xr3:uid="{00000000-0010-0000-0300-000002000000}" name="Na účtu zbývá_x000a_k 31. 12. 2021" dataDxfId="51">
      <calculatedColumnFormula>Tabulka456475051345678[[#This Row],[Na účtu zbývá
k 30. 11. 20212]]-Tabulka456475051345678[[#This Row],[Vánoční focení - 1.12.]]</calculatedColumnFormula>
    </tableColumn>
    <tableColumn id="4" xr3:uid="{00000000-0010-0000-0300-000004000000}" name="Vánoční focení - 1.12." dataDxfId="5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ulka45647505134567" displayName="Tabulka45647505134567" ref="A2:D27" totalsRowShown="0" headerRowDxfId="49" dataDxfId="47" headerRowBorderDxfId="48" tableBorderDxfId="46" totalsRowBorderDxfId="45">
  <autoFilter ref="A2:D27" xr:uid="{00000000-0009-0000-0100-000006000000}"/>
  <tableColumns count="4">
    <tableColumn id="9" xr3:uid="{00000000-0010-0000-0400-000009000000}" name="Interní číslo" dataDxfId="44">
      <calculatedColumnFormula>Tabulka456475051345678[[#This Row],[Interní číslo]]</calculatedColumnFormula>
    </tableColumn>
    <tableColumn id="3" xr3:uid="{00000000-0010-0000-0400-000003000000}" name="Na účtu zbývá_x000a_k 31. 12. 2021" dataDxfId="43">
      <calculatedColumnFormula>Tabulka456475051345678[[#This Row],[Na účtu zbývá
k 31. 12. 2021]]</calculatedColumnFormula>
    </tableColumn>
    <tableColumn id="2" xr3:uid="{00000000-0010-0000-0400-000002000000}" name="Na účtu zbývá_x000a_k 31. 1. 2022" dataDxfId="42">
      <calculatedColumnFormula>Tabulka45647505134567[[#This Row],[Na účtu zbývá
k 31. 12. 2021]]-Tabulka45647505134567[[#This Row],[Mňou a pac 13.1.]]</calculatedColumnFormula>
    </tableColumn>
    <tableColumn id="4" xr3:uid="{00000000-0010-0000-0400-000004000000}" name="Mňou a pac 13.1." dataDxfId="4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ulka4564750513456" displayName="Tabulka4564750513456" ref="A2:E27" totalsRowShown="0" headerRowDxfId="40" dataDxfId="38" headerRowBorderDxfId="39" tableBorderDxfId="37" totalsRowBorderDxfId="36">
  <autoFilter ref="A2:E27" xr:uid="{00000000-0009-0000-0100-000005000000}"/>
  <tableColumns count="5">
    <tableColumn id="9" xr3:uid="{00000000-0010-0000-0500-000009000000}" name="Interní číslo" dataDxfId="35">
      <calculatedColumnFormula>Tabulka45647505134567[[#This Row],[Interní číslo]]</calculatedColumnFormula>
    </tableColumn>
    <tableColumn id="3" xr3:uid="{00000000-0010-0000-0500-000003000000}" name="Na účtu zbývá_x000a_k 31. 1. 2022" dataDxfId="34">
      <calculatedColumnFormula>Tabulka45647505134567[[#This Row],[Na účtu zbývá
k 31. 1. 2022]]</calculatedColumnFormula>
    </tableColumn>
    <tableColumn id="2" xr3:uid="{00000000-0010-0000-0500-000002000000}" name="Na účtu zbývá_x000a_k 28. 2. 2022" dataDxfId="33">
      <calculatedColumnFormula>Tabulka4564750513456[[#This Row],[Na účtu zbývá
k 31. 1. 2022]]-Tabulka4564750513456[[#This Row],[Divadlo- Pohádka, kterou znáte 2.2.]]-Tabulka4564750513456[[#This Row],[Domku, domečku 16.2.]]</calculatedColumnFormula>
    </tableColumn>
    <tableColumn id="4" xr3:uid="{00000000-0010-0000-0500-000004000000}" name="Divadlo- Pohádka, kterou znáte 2.2." dataDxfId="32"/>
    <tableColumn id="5" xr3:uid="{00000000-0010-0000-0500-000005000000}" name="Domku, domečku 16.2." dataDxfId="31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Tabulka456475051345" displayName="Tabulka456475051345" ref="A2:F27" totalsRowShown="0" headerRowDxfId="30" dataDxfId="28" headerRowBorderDxfId="29" tableBorderDxfId="27" totalsRowBorderDxfId="26">
  <autoFilter ref="A2:F27" xr:uid="{00000000-0009-0000-0100-000004000000}"/>
  <tableColumns count="6">
    <tableColumn id="9" xr3:uid="{00000000-0010-0000-0600-000009000000}" name="Interní číslo" dataDxfId="25">
      <calculatedColumnFormula>Tabulka4564750513456[[#This Row],[Interní číslo]]</calculatedColumnFormula>
    </tableColumn>
    <tableColumn id="3" xr3:uid="{00000000-0010-0000-0600-000003000000}" name="Na účtu zbývá_x000a_k 28. 2. 2022" dataDxfId="24">
      <calculatedColumnFormula>Tabulka4564750513456[[#This Row],[Na účtu zbývá
k 28. 2. 2022]]</calculatedColumnFormula>
    </tableColumn>
    <tableColumn id="2" xr3:uid="{00000000-0010-0000-0600-000002000000}" name="Na účtu zbývá_x000a_k 31. 3. 2022" dataDxfId="23">
      <calculatedColumnFormula>Tabulka456475051345[[#This Row],[Na účtu zbývá
k 28. 2. 2022]]-Tabulka456475051345[[#This Row],[Veselá kytara - 10.3.]]-Tabulka456475051345[[#This Row],[Princezna Karolínka 16.3.]]-Tabulka456475051345[[#This Row],[Zvířátka - 24.3.]]</calculatedColumnFormula>
    </tableColumn>
    <tableColumn id="4" xr3:uid="{00000000-0010-0000-0600-000004000000}" name="Veselá kytara - 10.3." dataDxfId="22"/>
    <tableColumn id="5" xr3:uid="{00000000-0010-0000-0600-000005000000}" name="Princezna Karolínka 16.3." dataDxfId="21"/>
    <tableColumn id="6" xr3:uid="{00000000-0010-0000-0600-000006000000}" name="Zvířátka - 24.3." dataDxfId="20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ulka45647505134" displayName="Tabulka45647505134" ref="A2:F27" totalsRowShown="0" headerRowDxfId="19" dataDxfId="17" headerRowBorderDxfId="18" tableBorderDxfId="16" totalsRowBorderDxfId="15">
  <autoFilter ref="A2:F27" xr:uid="{00000000-0009-0000-0100-000003000000}"/>
  <tableColumns count="6">
    <tableColumn id="9" xr3:uid="{00000000-0010-0000-0700-000009000000}" name="Interní číslo" dataDxfId="14">
      <calculatedColumnFormula>Tabulka456475051345[[#This Row],[Interní číslo]]</calculatedColumnFormula>
    </tableColumn>
    <tableColumn id="3" xr3:uid="{00000000-0010-0000-0700-000003000000}" name="Na účtu zbývá_x000a_k 31. 3. 2022" dataDxfId="13">
      <calculatedColumnFormula>Tabulka456475051345[[#This Row],[Na účtu zbývá
k 31. 3. 2022]]</calculatedColumnFormula>
    </tableColumn>
    <tableColumn id="2" xr3:uid="{00000000-0010-0000-0700-000002000000}" name="Na účtu zbývá_x000a_k 30. 4. 2022" dataDxfId="12">
      <calculatedColumnFormula>Tabulka45647505134[[#This Row],[Na účtu zbývá
k 31. 3. 2022]]-Tabulka45647505134[[#This Row],[O pejskovi a kočičce 5.4.]]-Tabulka45647505134[[#This Row],[Trampoty štěňátka Gordona
26.4.]]-Tabulka45647505134[[#This Row],[Dopravní hřiště 27.4.]]</calculatedColumnFormula>
    </tableColumn>
    <tableColumn id="4" xr3:uid="{00000000-0010-0000-0700-000004000000}" name="O pejskovi a kočičce 5.4." dataDxfId="11"/>
    <tableColumn id="5" xr3:uid="{00000000-0010-0000-0700-000005000000}" name="Trampoty štěňátka Gordona_x000a_26.4." dataDxfId="10"/>
    <tableColumn id="6" xr3:uid="{00000000-0010-0000-0700-000006000000}" name="Dopravní hřiště 27.4." dataDxfId="9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8000000}" name="Tabulka4564750513" displayName="Tabulka4564750513" ref="A2:D27" totalsRowShown="0" headerRowDxfId="8" dataDxfId="6" headerRowBorderDxfId="7" tableBorderDxfId="5" totalsRowBorderDxfId="4">
  <autoFilter ref="A2:D27" xr:uid="{00000000-0009-0000-0100-000002000000}"/>
  <tableColumns count="4">
    <tableColumn id="9" xr3:uid="{00000000-0010-0000-0800-000009000000}" name="Interní číslo" dataDxfId="3">
      <calculatedColumnFormula>Tabulka45647505134[[#This Row],[Interní číslo]]</calculatedColumnFormula>
    </tableColumn>
    <tableColumn id="3" xr3:uid="{00000000-0010-0000-0800-000003000000}" name="Na účtu zbývá_x000a_k 30. 4. 2022" dataDxfId="2">
      <calculatedColumnFormula>Tabulka45647505134[[#This Row],[Na účtu zbývá
k 30. 4. 2022]]</calculatedColumnFormula>
    </tableColumn>
    <tableColumn id="2" xr3:uid="{00000000-0010-0000-0800-000002000000}" name="Na účtu zbývá_x000a_k 31. 5. 2022" dataDxfId="1">
      <calculatedColumnFormula>Tabulka4564750513[[#This Row],[Na účtu zbývá
k 30. 4. 2022]]-Tabulka4564750513[[#This Row],[Taneční program 3.5.]]</calculatedColumnFormula>
    </tableColumn>
    <tableColumn id="4" xr3:uid="{00000000-0010-0000-0800-000004000000}" name="Taneční program 3.5.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zoomScaleNormal="100" workbookViewId="0">
      <selection sqref="A1:E1"/>
    </sheetView>
  </sheetViews>
  <sheetFormatPr defaultColWidth="8.44140625" defaultRowHeight="13.2" x14ac:dyDescent="0.25"/>
  <cols>
    <col min="1" max="2" width="15.6640625" style="1" customWidth="1"/>
    <col min="3" max="3" width="13.5546875" style="8" customWidth="1"/>
    <col min="4" max="4" width="15.44140625" style="1" customWidth="1"/>
    <col min="5" max="5" width="19.21875" style="1" customWidth="1"/>
    <col min="6" max="223" width="8.44140625" style="1"/>
    <col min="224" max="224" width="25.44140625" style="1" customWidth="1"/>
    <col min="225" max="254" width="15.6640625" style="1" customWidth="1"/>
    <col min="255" max="255" width="10.77734375" style="1" customWidth="1"/>
    <col min="256" max="256" width="8.44140625" style="1"/>
    <col min="257" max="257" width="14" style="1" customWidth="1"/>
    <col min="258" max="479" width="8.44140625" style="1"/>
    <col min="480" max="480" width="25.44140625" style="1" customWidth="1"/>
    <col min="481" max="510" width="15.6640625" style="1" customWidth="1"/>
    <col min="511" max="511" width="10.77734375" style="1" customWidth="1"/>
    <col min="512" max="512" width="8.44140625" style="1"/>
    <col min="513" max="513" width="14" style="1" customWidth="1"/>
    <col min="514" max="735" width="8.44140625" style="1"/>
    <col min="736" max="736" width="25.44140625" style="1" customWidth="1"/>
    <col min="737" max="766" width="15.6640625" style="1" customWidth="1"/>
    <col min="767" max="767" width="10.77734375" style="1" customWidth="1"/>
    <col min="768" max="768" width="8.44140625" style="1"/>
    <col min="769" max="769" width="14" style="1" customWidth="1"/>
    <col min="770" max="991" width="8.44140625" style="1"/>
    <col min="992" max="992" width="25.44140625" style="1" customWidth="1"/>
    <col min="993" max="1022" width="15.6640625" style="1" customWidth="1"/>
    <col min="1023" max="1023" width="10.77734375" style="1" customWidth="1"/>
    <col min="1024" max="1024" width="8.44140625" style="1"/>
    <col min="1025" max="1025" width="14" style="1" customWidth="1"/>
    <col min="1026" max="1247" width="8.44140625" style="1"/>
    <col min="1248" max="1248" width="25.44140625" style="1" customWidth="1"/>
    <col min="1249" max="1278" width="15.6640625" style="1" customWidth="1"/>
    <col min="1279" max="1279" width="10.77734375" style="1" customWidth="1"/>
    <col min="1280" max="1280" width="8.44140625" style="1"/>
    <col min="1281" max="1281" width="14" style="1" customWidth="1"/>
    <col min="1282" max="1503" width="8.44140625" style="1"/>
    <col min="1504" max="1504" width="25.44140625" style="1" customWidth="1"/>
    <col min="1505" max="1534" width="15.6640625" style="1" customWidth="1"/>
    <col min="1535" max="1535" width="10.77734375" style="1" customWidth="1"/>
    <col min="1536" max="1536" width="8.44140625" style="1"/>
    <col min="1537" max="1537" width="14" style="1" customWidth="1"/>
    <col min="1538" max="1759" width="8.44140625" style="1"/>
    <col min="1760" max="1760" width="25.44140625" style="1" customWidth="1"/>
    <col min="1761" max="1790" width="15.6640625" style="1" customWidth="1"/>
    <col min="1791" max="1791" width="10.77734375" style="1" customWidth="1"/>
    <col min="1792" max="1792" width="8.44140625" style="1"/>
    <col min="1793" max="1793" width="14" style="1" customWidth="1"/>
    <col min="1794" max="2015" width="8.44140625" style="1"/>
    <col min="2016" max="2016" width="25.44140625" style="1" customWidth="1"/>
    <col min="2017" max="2046" width="15.6640625" style="1" customWidth="1"/>
    <col min="2047" max="2047" width="10.77734375" style="1" customWidth="1"/>
    <col min="2048" max="2048" width="8.44140625" style="1"/>
    <col min="2049" max="2049" width="14" style="1" customWidth="1"/>
    <col min="2050" max="2271" width="8.44140625" style="1"/>
    <col min="2272" max="2272" width="25.44140625" style="1" customWidth="1"/>
    <col min="2273" max="2302" width="15.6640625" style="1" customWidth="1"/>
    <col min="2303" max="2303" width="10.77734375" style="1" customWidth="1"/>
    <col min="2304" max="2304" width="8.44140625" style="1"/>
    <col min="2305" max="2305" width="14" style="1" customWidth="1"/>
    <col min="2306" max="2527" width="8.44140625" style="1"/>
    <col min="2528" max="2528" width="25.44140625" style="1" customWidth="1"/>
    <col min="2529" max="2558" width="15.6640625" style="1" customWidth="1"/>
    <col min="2559" max="2559" width="10.77734375" style="1" customWidth="1"/>
    <col min="2560" max="2560" width="8.44140625" style="1"/>
    <col min="2561" max="2561" width="14" style="1" customWidth="1"/>
    <col min="2562" max="2783" width="8.44140625" style="1"/>
    <col min="2784" max="2784" width="25.44140625" style="1" customWidth="1"/>
    <col min="2785" max="2814" width="15.6640625" style="1" customWidth="1"/>
    <col min="2815" max="2815" width="10.77734375" style="1" customWidth="1"/>
    <col min="2816" max="2816" width="8.44140625" style="1"/>
    <col min="2817" max="2817" width="14" style="1" customWidth="1"/>
    <col min="2818" max="3039" width="8.44140625" style="1"/>
    <col min="3040" max="3040" width="25.44140625" style="1" customWidth="1"/>
    <col min="3041" max="3070" width="15.6640625" style="1" customWidth="1"/>
    <col min="3071" max="3071" width="10.77734375" style="1" customWidth="1"/>
    <col min="3072" max="3072" width="8.44140625" style="1"/>
    <col min="3073" max="3073" width="14" style="1" customWidth="1"/>
    <col min="3074" max="3295" width="8.44140625" style="1"/>
    <col min="3296" max="3296" width="25.44140625" style="1" customWidth="1"/>
    <col min="3297" max="3326" width="15.6640625" style="1" customWidth="1"/>
    <col min="3327" max="3327" width="10.77734375" style="1" customWidth="1"/>
    <col min="3328" max="3328" width="8.44140625" style="1"/>
    <col min="3329" max="3329" width="14" style="1" customWidth="1"/>
    <col min="3330" max="3551" width="8.44140625" style="1"/>
    <col min="3552" max="3552" width="25.44140625" style="1" customWidth="1"/>
    <col min="3553" max="3582" width="15.6640625" style="1" customWidth="1"/>
    <col min="3583" max="3583" width="10.77734375" style="1" customWidth="1"/>
    <col min="3584" max="3584" width="8.44140625" style="1"/>
    <col min="3585" max="3585" width="14" style="1" customWidth="1"/>
    <col min="3586" max="3807" width="8.44140625" style="1"/>
    <col min="3808" max="3808" width="25.44140625" style="1" customWidth="1"/>
    <col min="3809" max="3838" width="15.6640625" style="1" customWidth="1"/>
    <col min="3839" max="3839" width="10.77734375" style="1" customWidth="1"/>
    <col min="3840" max="3840" width="8.44140625" style="1"/>
    <col min="3841" max="3841" width="14" style="1" customWidth="1"/>
    <col min="3842" max="4063" width="8.44140625" style="1"/>
    <col min="4064" max="4064" width="25.44140625" style="1" customWidth="1"/>
    <col min="4065" max="4094" width="15.6640625" style="1" customWidth="1"/>
    <col min="4095" max="4095" width="10.77734375" style="1" customWidth="1"/>
    <col min="4096" max="4096" width="8.44140625" style="1"/>
    <col min="4097" max="4097" width="14" style="1" customWidth="1"/>
    <col min="4098" max="4319" width="8.44140625" style="1"/>
    <col min="4320" max="4320" width="25.44140625" style="1" customWidth="1"/>
    <col min="4321" max="4350" width="15.6640625" style="1" customWidth="1"/>
    <col min="4351" max="4351" width="10.77734375" style="1" customWidth="1"/>
    <col min="4352" max="4352" width="8.44140625" style="1"/>
    <col min="4353" max="4353" width="14" style="1" customWidth="1"/>
    <col min="4354" max="4575" width="8.44140625" style="1"/>
    <col min="4576" max="4576" width="25.44140625" style="1" customWidth="1"/>
    <col min="4577" max="4606" width="15.6640625" style="1" customWidth="1"/>
    <col min="4607" max="4607" width="10.77734375" style="1" customWidth="1"/>
    <col min="4608" max="4608" width="8.44140625" style="1"/>
    <col min="4609" max="4609" width="14" style="1" customWidth="1"/>
    <col min="4610" max="4831" width="8.44140625" style="1"/>
    <col min="4832" max="4832" width="25.44140625" style="1" customWidth="1"/>
    <col min="4833" max="4862" width="15.6640625" style="1" customWidth="1"/>
    <col min="4863" max="4863" width="10.77734375" style="1" customWidth="1"/>
    <col min="4864" max="4864" width="8.44140625" style="1"/>
    <col min="4865" max="4865" width="14" style="1" customWidth="1"/>
    <col min="4866" max="5087" width="8.44140625" style="1"/>
    <col min="5088" max="5088" width="25.44140625" style="1" customWidth="1"/>
    <col min="5089" max="5118" width="15.6640625" style="1" customWidth="1"/>
    <col min="5119" max="5119" width="10.77734375" style="1" customWidth="1"/>
    <col min="5120" max="5120" width="8.44140625" style="1"/>
    <col min="5121" max="5121" width="14" style="1" customWidth="1"/>
    <col min="5122" max="5343" width="8.44140625" style="1"/>
    <col min="5344" max="5344" width="25.44140625" style="1" customWidth="1"/>
    <col min="5345" max="5374" width="15.6640625" style="1" customWidth="1"/>
    <col min="5375" max="5375" width="10.77734375" style="1" customWidth="1"/>
    <col min="5376" max="5376" width="8.44140625" style="1"/>
    <col min="5377" max="5377" width="14" style="1" customWidth="1"/>
    <col min="5378" max="5599" width="8.44140625" style="1"/>
    <col min="5600" max="5600" width="25.44140625" style="1" customWidth="1"/>
    <col min="5601" max="5630" width="15.6640625" style="1" customWidth="1"/>
    <col min="5631" max="5631" width="10.77734375" style="1" customWidth="1"/>
    <col min="5632" max="5632" width="8.44140625" style="1"/>
    <col min="5633" max="5633" width="14" style="1" customWidth="1"/>
    <col min="5634" max="5855" width="8.44140625" style="1"/>
    <col min="5856" max="5856" width="25.44140625" style="1" customWidth="1"/>
    <col min="5857" max="5886" width="15.6640625" style="1" customWidth="1"/>
    <col min="5887" max="5887" width="10.77734375" style="1" customWidth="1"/>
    <col min="5888" max="5888" width="8.44140625" style="1"/>
    <col min="5889" max="5889" width="14" style="1" customWidth="1"/>
    <col min="5890" max="6111" width="8.44140625" style="1"/>
    <col min="6112" max="6112" width="25.44140625" style="1" customWidth="1"/>
    <col min="6113" max="6142" width="15.6640625" style="1" customWidth="1"/>
    <col min="6143" max="6143" width="10.77734375" style="1" customWidth="1"/>
    <col min="6144" max="6144" width="8.44140625" style="1"/>
    <col min="6145" max="6145" width="14" style="1" customWidth="1"/>
    <col min="6146" max="6367" width="8.44140625" style="1"/>
    <col min="6368" max="6368" width="25.44140625" style="1" customWidth="1"/>
    <col min="6369" max="6398" width="15.6640625" style="1" customWidth="1"/>
    <col min="6399" max="6399" width="10.77734375" style="1" customWidth="1"/>
    <col min="6400" max="6400" width="8.44140625" style="1"/>
    <col min="6401" max="6401" width="14" style="1" customWidth="1"/>
    <col min="6402" max="6623" width="8.44140625" style="1"/>
    <col min="6624" max="6624" width="25.44140625" style="1" customWidth="1"/>
    <col min="6625" max="6654" width="15.6640625" style="1" customWidth="1"/>
    <col min="6655" max="6655" width="10.77734375" style="1" customWidth="1"/>
    <col min="6656" max="6656" width="8.44140625" style="1"/>
    <col min="6657" max="6657" width="14" style="1" customWidth="1"/>
    <col min="6658" max="6879" width="8.44140625" style="1"/>
    <col min="6880" max="6880" width="25.44140625" style="1" customWidth="1"/>
    <col min="6881" max="6910" width="15.6640625" style="1" customWidth="1"/>
    <col min="6911" max="6911" width="10.77734375" style="1" customWidth="1"/>
    <col min="6912" max="6912" width="8.44140625" style="1"/>
    <col min="6913" max="6913" width="14" style="1" customWidth="1"/>
    <col min="6914" max="7135" width="8.44140625" style="1"/>
    <col min="7136" max="7136" width="25.44140625" style="1" customWidth="1"/>
    <col min="7137" max="7166" width="15.6640625" style="1" customWidth="1"/>
    <col min="7167" max="7167" width="10.77734375" style="1" customWidth="1"/>
    <col min="7168" max="7168" width="8.44140625" style="1"/>
    <col min="7169" max="7169" width="14" style="1" customWidth="1"/>
    <col min="7170" max="7391" width="8.44140625" style="1"/>
    <col min="7392" max="7392" width="25.44140625" style="1" customWidth="1"/>
    <col min="7393" max="7422" width="15.6640625" style="1" customWidth="1"/>
    <col min="7423" max="7423" width="10.77734375" style="1" customWidth="1"/>
    <col min="7424" max="7424" width="8.44140625" style="1"/>
    <col min="7425" max="7425" width="14" style="1" customWidth="1"/>
    <col min="7426" max="7647" width="8.44140625" style="1"/>
    <col min="7648" max="7648" width="25.44140625" style="1" customWidth="1"/>
    <col min="7649" max="7678" width="15.6640625" style="1" customWidth="1"/>
    <col min="7679" max="7679" width="10.77734375" style="1" customWidth="1"/>
    <col min="7680" max="7680" width="8.44140625" style="1"/>
    <col min="7681" max="7681" width="14" style="1" customWidth="1"/>
    <col min="7682" max="7903" width="8.44140625" style="1"/>
    <col min="7904" max="7904" width="25.44140625" style="1" customWidth="1"/>
    <col min="7905" max="7934" width="15.6640625" style="1" customWidth="1"/>
    <col min="7935" max="7935" width="10.77734375" style="1" customWidth="1"/>
    <col min="7936" max="7936" width="8.44140625" style="1"/>
    <col min="7937" max="7937" width="14" style="1" customWidth="1"/>
    <col min="7938" max="8159" width="8.44140625" style="1"/>
    <col min="8160" max="8160" width="25.44140625" style="1" customWidth="1"/>
    <col min="8161" max="8190" width="15.6640625" style="1" customWidth="1"/>
    <col min="8191" max="8191" width="10.77734375" style="1" customWidth="1"/>
    <col min="8192" max="8192" width="8.44140625" style="1"/>
    <col min="8193" max="8193" width="14" style="1" customWidth="1"/>
    <col min="8194" max="8415" width="8.44140625" style="1"/>
    <col min="8416" max="8416" width="25.44140625" style="1" customWidth="1"/>
    <col min="8417" max="8446" width="15.6640625" style="1" customWidth="1"/>
    <col min="8447" max="8447" width="10.77734375" style="1" customWidth="1"/>
    <col min="8448" max="8448" width="8.44140625" style="1"/>
    <col min="8449" max="8449" width="14" style="1" customWidth="1"/>
    <col min="8450" max="8671" width="8.44140625" style="1"/>
    <col min="8672" max="8672" width="25.44140625" style="1" customWidth="1"/>
    <col min="8673" max="8702" width="15.6640625" style="1" customWidth="1"/>
    <col min="8703" max="8703" width="10.77734375" style="1" customWidth="1"/>
    <col min="8704" max="8704" width="8.44140625" style="1"/>
    <col min="8705" max="8705" width="14" style="1" customWidth="1"/>
    <col min="8706" max="8927" width="8.44140625" style="1"/>
    <col min="8928" max="8928" width="25.44140625" style="1" customWidth="1"/>
    <col min="8929" max="8958" width="15.6640625" style="1" customWidth="1"/>
    <col min="8959" max="8959" width="10.77734375" style="1" customWidth="1"/>
    <col min="8960" max="8960" width="8.44140625" style="1"/>
    <col min="8961" max="8961" width="14" style="1" customWidth="1"/>
    <col min="8962" max="9183" width="8.44140625" style="1"/>
    <col min="9184" max="9184" width="25.44140625" style="1" customWidth="1"/>
    <col min="9185" max="9214" width="15.6640625" style="1" customWidth="1"/>
    <col min="9215" max="9215" width="10.77734375" style="1" customWidth="1"/>
    <col min="9216" max="9216" width="8.44140625" style="1"/>
    <col min="9217" max="9217" width="14" style="1" customWidth="1"/>
    <col min="9218" max="9439" width="8.44140625" style="1"/>
    <col min="9440" max="9440" width="25.44140625" style="1" customWidth="1"/>
    <col min="9441" max="9470" width="15.6640625" style="1" customWidth="1"/>
    <col min="9471" max="9471" width="10.77734375" style="1" customWidth="1"/>
    <col min="9472" max="9472" width="8.44140625" style="1"/>
    <col min="9473" max="9473" width="14" style="1" customWidth="1"/>
    <col min="9474" max="9695" width="8.44140625" style="1"/>
    <col min="9696" max="9696" width="25.44140625" style="1" customWidth="1"/>
    <col min="9697" max="9726" width="15.6640625" style="1" customWidth="1"/>
    <col min="9727" max="9727" width="10.77734375" style="1" customWidth="1"/>
    <col min="9728" max="9728" width="8.44140625" style="1"/>
    <col min="9729" max="9729" width="14" style="1" customWidth="1"/>
    <col min="9730" max="9951" width="8.44140625" style="1"/>
    <col min="9952" max="9952" width="25.44140625" style="1" customWidth="1"/>
    <col min="9953" max="9982" width="15.6640625" style="1" customWidth="1"/>
    <col min="9983" max="9983" width="10.77734375" style="1" customWidth="1"/>
    <col min="9984" max="9984" width="8.44140625" style="1"/>
    <col min="9985" max="9985" width="14" style="1" customWidth="1"/>
    <col min="9986" max="10207" width="8.44140625" style="1"/>
    <col min="10208" max="10208" width="25.44140625" style="1" customWidth="1"/>
    <col min="10209" max="10238" width="15.6640625" style="1" customWidth="1"/>
    <col min="10239" max="10239" width="10.77734375" style="1" customWidth="1"/>
    <col min="10240" max="10240" width="8.44140625" style="1"/>
    <col min="10241" max="10241" width="14" style="1" customWidth="1"/>
    <col min="10242" max="10463" width="8.44140625" style="1"/>
    <col min="10464" max="10464" width="25.44140625" style="1" customWidth="1"/>
    <col min="10465" max="10494" width="15.6640625" style="1" customWidth="1"/>
    <col min="10495" max="10495" width="10.77734375" style="1" customWidth="1"/>
    <col min="10496" max="10496" width="8.44140625" style="1"/>
    <col min="10497" max="10497" width="14" style="1" customWidth="1"/>
    <col min="10498" max="10719" width="8.44140625" style="1"/>
    <col min="10720" max="10720" width="25.44140625" style="1" customWidth="1"/>
    <col min="10721" max="10750" width="15.6640625" style="1" customWidth="1"/>
    <col min="10751" max="10751" width="10.77734375" style="1" customWidth="1"/>
    <col min="10752" max="10752" width="8.44140625" style="1"/>
    <col min="10753" max="10753" width="14" style="1" customWidth="1"/>
    <col min="10754" max="10975" width="8.44140625" style="1"/>
    <col min="10976" max="10976" width="25.44140625" style="1" customWidth="1"/>
    <col min="10977" max="11006" width="15.6640625" style="1" customWidth="1"/>
    <col min="11007" max="11007" width="10.77734375" style="1" customWidth="1"/>
    <col min="11008" max="11008" width="8.44140625" style="1"/>
    <col min="11009" max="11009" width="14" style="1" customWidth="1"/>
    <col min="11010" max="11231" width="8.44140625" style="1"/>
    <col min="11232" max="11232" width="25.44140625" style="1" customWidth="1"/>
    <col min="11233" max="11262" width="15.6640625" style="1" customWidth="1"/>
    <col min="11263" max="11263" width="10.77734375" style="1" customWidth="1"/>
    <col min="11264" max="11264" width="8.44140625" style="1"/>
    <col min="11265" max="11265" width="14" style="1" customWidth="1"/>
    <col min="11266" max="11487" width="8.44140625" style="1"/>
    <col min="11488" max="11488" width="25.44140625" style="1" customWidth="1"/>
    <col min="11489" max="11518" width="15.6640625" style="1" customWidth="1"/>
    <col min="11519" max="11519" width="10.77734375" style="1" customWidth="1"/>
    <col min="11520" max="11520" width="8.44140625" style="1"/>
    <col min="11521" max="11521" width="14" style="1" customWidth="1"/>
    <col min="11522" max="11743" width="8.44140625" style="1"/>
    <col min="11744" max="11744" width="25.44140625" style="1" customWidth="1"/>
    <col min="11745" max="11774" width="15.6640625" style="1" customWidth="1"/>
    <col min="11775" max="11775" width="10.77734375" style="1" customWidth="1"/>
    <col min="11776" max="11776" width="8.44140625" style="1"/>
    <col min="11777" max="11777" width="14" style="1" customWidth="1"/>
    <col min="11778" max="11999" width="8.44140625" style="1"/>
    <col min="12000" max="12000" width="25.44140625" style="1" customWidth="1"/>
    <col min="12001" max="12030" width="15.6640625" style="1" customWidth="1"/>
    <col min="12031" max="12031" width="10.77734375" style="1" customWidth="1"/>
    <col min="12032" max="12032" width="8.44140625" style="1"/>
    <col min="12033" max="12033" width="14" style="1" customWidth="1"/>
    <col min="12034" max="12255" width="8.44140625" style="1"/>
    <col min="12256" max="12256" width="25.44140625" style="1" customWidth="1"/>
    <col min="12257" max="12286" width="15.6640625" style="1" customWidth="1"/>
    <col min="12287" max="12287" width="10.77734375" style="1" customWidth="1"/>
    <col min="12288" max="12288" width="8.44140625" style="1"/>
    <col min="12289" max="12289" width="14" style="1" customWidth="1"/>
    <col min="12290" max="12511" width="8.44140625" style="1"/>
    <col min="12512" max="12512" width="25.44140625" style="1" customWidth="1"/>
    <col min="12513" max="12542" width="15.6640625" style="1" customWidth="1"/>
    <col min="12543" max="12543" width="10.77734375" style="1" customWidth="1"/>
    <col min="12544" max="12544" width="8.44140625" style="1"/>
    <col min="12545" max="12545" width="14" style="1" customWidth="1"/>
    <col min="12546" max="12767" width="8.44140625" style="1"/>
    <col min="12768" max="12768" width="25.44140625" style="1" customWidth="1"/>
    <col min="12769" max="12798" width="15.6640625" style="1" customWidth="1"/>
    <col min="12799" max="12799" width="10.77734375" style="1" customWidth="1"/>
    <col min="12800" max="12800" width="8.44140625" style="1"/>
    <col min="12801" max="12801" width="14" style="1" customWidth="1"/>
    <col min="12802" max="13023" width="8.44140625" style="1"/>
    <col min="13024" max="13024" width="25.44140625" style="1" customWidth="1"/>
    <col min="13025" max="13054" width="15.6640625" style="1" customWidth="1"/>
    <col min="13055" max="13055" width="10.77734375" style="1" customWidth="1"/>
    <col min="13056" max="13056" width="8.44140625" style="1"/>
    <col min="13057" max="13057" width="14" style="1" customWidth="1"/>
    <col min="13058" max="13279" width="8.44140625" style="1"/>
    <col min="13280" max="13280" width="25.44140625" style="1" customWidth="1"/>
    <col min="13281" max="13310" width="15.6640625" style="1" customWidth="1"/>
    <col min="13311" max="13311" width="10.77734375" style="1" customWidth="1"/>
    <col min="13312" max="13312" width="8.44140625" style="1"/>
    <col min="13313" max="13313" width="14" style="1" customWidth="1"/>
    <col min="13314" max="13535" width="8.44140625" style="1"/>
    <col min="13536" max="13536" width="25.44140625" style="1" customWidth="1"/>
    <col min="13537" max="13566" width="15.6640625" style="1" customWidth="1"/>
    <col min="13567" max="13567" width="10.77734375" style="1" customWidth="1"/>
    <col min="13568" max="13568" width="8.44140625" style="1"/>
    <col min="13569" max="13569" width="14" style="1" customWidth="1"/>
    <col min="13570" max="13791" width="8.44140625" style="1"/>
    <col min="13792" max="13792" width="25.44140625" style="1" customWidth="1"/>
    <col min="13793" max="13822" width="15.6640625" style="1" customWidth="1"/>
    <col min="13823" max="13823" width="10.77734375" style="1" customWidth="1"/>
    <col min="13824" max="13824" width="8.44140625" style="1"/>
    <col min="13825" max="13825" width="14" style="1" customWidth="1"/>
    <col min="13826" max="14047" width="8.44140625" style="1"/>
    <col min="14048" max="14048" width="25.44140625" style="1" customWidth="1"/>
    <col min="14049" max="14078" width="15.6640625" style="1" customWidth="1"/>
    <col min="14079" max="14079" width="10.77734375" style="1" customWidth="1"/>
    <col min="14080" max="14080" width="8.44140625" style="1"/>
    <col min="14081" max="14081" width="14" style="1" customWidth="1"/>
    <col min="14082" max="14303" width="8.44140625" style="1"/>
    <col min="14304" max="14304" width="25.44140625" style="1" customWidth="1"/>
    <col min="14305" max="14334" width="15.6640625" style="1" customWidth="1"/>
    <col min="14335" max="14335" width="10.77734375" style="1" customWidth="1"/>
    <col min="14336" max="14336" width="8.44140625" style="1"/>
    <col min="14337" max="14337" width="14" style="1" customWidth="1"/>
    <col min="14338" max="14559" width="8.44140625" style="1"/>
    <col min="14560" max="14560" width="25.44140625" style="1" customWidth="1"/>
    <col min="14561" max="14590" width="15.6640625" style="1" customWidth="1"/>
    <col min="14591" max="14591" width="10.77734375" style="1" customWidth="1"/>
    <col min="14592" max="14592" width="8.44140625" style="1"/>
    <col min="14593" max="14593" width="14" style="1" customWidth="1"/>
    <col min="14594" max="14815" width="8.44140625" style="1"/>
    <col min="14816" max="14816" width="25.44140625" style="1" customWidth="1"/>
    <col min="14817" max="14846" width="15.6640625" style="1" customWidth="1"/>
    <col min="14847" max="14847" width="10.77734375" style="1" customWidth="1"/>
    <col min="14848" max="14848" width="8.44140625" style="1"/>
    <col min="14849" max="14849" width="14" style="1" customWidth="1"/>
    <col min="14850" max="15071" width="8.44140625" style="1"/>
    <col min="15072" max="15072" width="25.44140625" style="1" customWidth="1"/>
    <col min="15073" max="15102" width="15.6640625" style="1" customWidth="1"/>
    <col min="15103" max="15103" width="10.77734375" style="1" customWidth="1"/>
    <col min="15104" max="15104" width="8.44140625" style="1"/>
    <col min="15105" max="15105" width="14" style="1" customWidth="1"/>
    <col min="15106" max="15327" width="8.44140625" style="1"/>
    <col min="15328" max="15328" width="25.44140625" style="1" customWidth="1"/>
    <col min="15329" max="15358" width="15.6640625" style="1" customWidth="1"/>
    <col min="15359" max="15359" width="10.77734375" style="1" customWidth="1"/>
    <col min="15360" max="15360" width="8.44140625" style="1"/>
    <col min="15361" max="15361" width="14" style="1" customWidth="1"/>
    <col min="15362" max="15583" width="8.44140625" style="1"/>
    <col min="15584" max="15584" width="25.44140625" style="1" customWidth="1"/>
    <col min="15585" max="15614" width="15.6640625" style="1" customWidth="1"/>
    <col min="15615" max="15615" width="10.77734375" style="1" customWidth="1"/>
    <col min="15616" max="15616" width="8.44140625" style="1"/>
    <col min="15617" max="15617" width="14" style="1" customWidth="1"/>
    <col min="15618" max="15839" width="8.44140625" style="1"/>
    <col min="15840" max="15840" width="25.44140625" style="1" customWidth="1"/>
    <col min="15841" max="15870" width="15.6640625" style="1" customWidth="1"/>
    <col min="15871" max="15871" width="10.77734375" style="1" customWidth="1"/>
    <col min="15872" max="15872" width="8.44140625" style="1"/>
    <col min="15873" max="15873" width="14" style="1" customWidth="1"/>
    <col min="15874" max="16095" width="8.44140625" style="1"/>
    <col min="16096" max="16096" width="25.44140625" style="1" customWidth="1"/>
    <col min="16097" max="16126" width="15.6640625" style="1" customWidth="1"/>
    <col min="16127" max="16127" width="10.77734375" style="1" customWidth="1"/>
    <col min="16128" max="16128" width="8.44140625" style="1"/>
    <col min="16129" max="16129" width="14" style="1" customWidth="1"/>
    <col min="16130" max="16384" width="8.44140625" style="1"/>
  </cols>
  <sheetData>
    <row r="1" spans="1:5" ht="118.2" customHeight="1" x14ac:dyDescent="0.25">
      <c r="A1" s="28" t="s">
        <v>40</v>
      </c>
      <c r="B1" s="28"/>
      <c r="C1" s="28"/>
      <c r="D1" s="28"/>
      <c r="E1" s="28"/>
    </row>
    <row r="2" spans="1:5" ht="66.75" customHeight="1" x14ac:dyDescent="0.25">
      <c r="A2" s="4" t="s">
        <v>10</v>
      </c>
      <c r="B2" s="4" t="s">
        <v>11</v>
      </c>
      <c r="C2" s="7" t="s">
        <v>13</v>
      </c>
      <c r="D2" s="4" t="s">
        <v>12</v>
      </c>
      <c r="E2" s="4" t="s">
        <v>39</v>
      </c>
    </row>
    <row r="3" spans="1:5" ht="25.05" customHeight="1" x14ac:dyDescent="0.25">
      <c r="A3" s="13">
        <v>2321</v>
      </c>
      <c r="B3" s="14">
        <v>1500</v>
      </c>
      <c r="C3" s="12">
        <v>44476</v>
      </c>
      <c r="D3" s="2">
        <f>Tabulka45647505134567891011[[#This Row],[Zaplaceno Kč]]</f>
        <v>1500</v>
      </c>
      <c r="E3" s="26">
        <f>Tabulka4564750513[[#This Row],[Na účtu zbývá
k 31. 5. 2022]]</f>
        <v>435.99999999999989</v>
      </c>
    </row>
    <row r="4" spans="1:5" ht="25.05" customHeight="1" x14ac:dyDescent="0.25">
      <c r="A4" s="13">
        <v>4221</v>
      </c>
      <c r="B4" s="14">
        <v>1500</v>
      </c>
      <c r="C4" s="12">
        <v>44434</v>
      </c>
      <c r="D4" s="2">
        <f>Tabulka45647505134567891011[[#This Row],[Zaplaceno Kč]]</f>
        <v>1500</v>
      </c>
      <c r="E4" s="27">
        <f>Tabulka4564750513[[#This Row],[Na účtu zbývá
k 31. 5. 2022]]</f>
        <v>-308.33999999999997</v>
      </c>
    </row>
    <row r="5" spans="1:5" ht="25.05" customHeight="1" x14ac:dyDescent="0.25">
      <c r="A5" s="13">
        <v>2721</v>
      </c>
      <c r="B5" s="14">
        <v>1500</v>
      </c>
      <c r="C5" s="12">
        <v>44451</v>
      </c>
      <c r="D5" s="2">
        <f>Tabulka45647505134567891011[[#This Row],[Zaplaceno Kč]]</f>
        <v>1500</v>
      </c>
      <c r="E5" s="26">
        <f>Tabulka4564750513[[#This Row],[Na účtu zbývá
k 31. 5. 2022]]</f>
        <v>1023.3</v>
      </c>
    </row>
    <row r="6" spans="1:5" ht="25.05" customHeight="1" x14ac:dyDescent="0.25">
      <c r="A6" s="13" t="s">
        <v>38</v>
      </c>
      <c r="B6" s="14">
        <v>100</v>
      </c>
      <c r="C6" s="12">
        <v>44587</v>
      </c>
      <c r="D6" s="2">
        <f>Tabulka45647505134567891011[[#This Row],[Zaplaceno Kč]]</f>
        <v>100</v>
      </c>
      <c r="E6" s="26">
        <f>Tabulka4564750513[[#This Row],[Na účtu zbývá
k 31. 5. 2022]]</f>
        <v>0</v>
      </c>
    </row>
    <row r="7" spans="1:5" ht="25.05" customHeight="1" x14ac:dyDescent="0.25">
      <c r="A7" s="13">
        <v>3421</v>
      </c>
      <c r="B7" s="14">
        <v>1500</v>
      </c>
      <c r="C7" s="12">
        <v>44452</v>
      </c>
      <c r="D7" s="2">
        <f>Tabulka45647505134567891011[[#This Row],[Zaplaceno Kč]]</f>
        <v>1500</v>
      </c>
      <c r="E7" s="26">
        <f>Tabulka4564750513[[#This Row],[Na účtu zbývá
k 31. 5. 2022]]</f>
        <v>258.06000000000006</v>
      </c>
    </row>
    <row r="8" spans="1:5" ht="25.05" customHeight="1" x14ac:dyDescent="0.25">
      <c r="A8" s="13">
        <v>3621</v>
      </c>
      <c r="B8" s="14">
        <v>1500</v>
      </c>
      <c r="C8" s="12">
        <v>44439</v>
      </c>
      <c r="D8" s="2">
        <f>Tabulka45647505134567891011[[#This Row],[Zaplaceno Kč]]</f>
        <v>1500</v>
      </c>
      <c r="E8" s="26">
        <f>Tabulka4564750513[[#This Row],[Na účtu zbývá
k 31. 5. 2022]]</f>
        <v>30.579999999999927</v>
      </c>
    </row>
    <row r="9" spans="1:5" ht="25.05" customHeight="1" x14ac:dyDescent="0.25">
      <c r="A9" s="13">
        <v>1621</v>
      </c>
      <c r="B9" s="14">
        <v>1500</v>
      </c>
      <c r="C9" s="12">
        <v>44447</v>
      </c>
      <c r="D9" s="2">
        <f>Tabulka45647505134567891011[[#This Row],[Zaplaceno Kč]]</f>
        <v>1500</v>
      </c>
      <c r="E9" s="26">
        <f>Tabulka4564750513[[#This Row],[Na účtu zbývá
k 31. 5. 2022]]</f>
        <v>141.81999999999994</v>
      </c>
    </row>
    <row r="10" spans="1:5" ht="25.05" customHeight="1" x14ac:dyDescent="0.25">
      <c r="A10" s="13">
        <v>4121</v>
      </c>
      <c r="B10" s="14">
        <v>1500</v>
      </c>
      <c r="C10" s="12">
        <v>44455</v>
      </c>
      <c r="D10" s="2">
        <f>Tabulka45647505134567891011[[#This Row],[Zaplaceno Kč]]</f>
        <v>1500</v>
      </c>
      <c r="E10" s="27">
        <f>Tabulka4564750513[[#This Row],[Na účtu zbývá
k 31. 5. 2022]]</f>
        <v>-58.339999999999918</v>
      </c>
    </row>
    <row r="11" spans="1:5" ht="25.05" customHeight="1" x14ac:dyDescent="0.25">
      <c r="A11" s="13" t="s">
        <v>25</v>
      </c>
      <c r="B11" s="14">
        <v>1500</v>
      </c>
      <c r="C11" s="12">
        <v>44454</v>
      </c>
      <c r="D11" s="2">
        <f>Tabulka45647505134567891011[[#This Row],[Zaplaceno Kč]]</f>
        <v>1500</v>
      </c>
      <c r="E11" s="26">
        <f>Tabulka4564750513[[#This Row],[Na účtu zbývá
k 31. 5. 2022]]</f>
        <v>492.36</v>
      </c>
    </row>
    <row r="12" spans="1:5" ht="25.05" customHeight="1" x14ac:dyDescent="0.25">
      <c r="A12" s="13">
        <v>1021</v>
      </c>
      <c r="B12" s="14">
        <v>1500</v>
      </c>
      <c r="C12" s="12">
        <v>44445</v>
      </c>
      <c r="D12" s="2">
        <f>Tabulka45647505134567891011[[#This Row],[Zaplaceno Kč]]</f>
        <v>1500</v>
      </c>
      <c r="E12" s="26">
        <f>Tabulka4564750513[[#This Row],[Na účtu zbývá
k 31. 5. 2022]]</f>
        <v>31.919999999999902</v>
      </c>
    </row>
    <row r="13" spans="1:5" ht="25.05" customHeight="1" x14ac:dyDescent="0.25">
      <c r="A13" s="13">
        <v>1721</v>
      </c>
      <c r="B13" s="14">
        <v>1500</v>
      </c>
      <c r="C13" s="12">
        <v>44438</v>
      </c>
      <c r="D13" s="2">
        <f>Tabulka45647505134567891011[[#This Row],[Zaplaceno Kč]]</f>
        <v>1500</v>
      </c>
      <c r="E13" s="27">
        <f>Tabulka4564750513[[#This Row],[Na účtu zbývá
k 31. 5. 2022]]</f>
        <v>-49.180000000000064</v>
      </c>
    </row>
    <row r="14" spans="1:5" ht="25.05" customHeight="1" x14ac:dyDescent="0.25">
      <c r="A14" s="13">
        <v>1821</v>
      </c>
      <c r="B14" s="14">
        <v>1500</v>
      </c>
      <c r="C14" s="12">
        <v>44439</v>
      </c>
      <c r="D14" s="2">
        <f>Tabulka45647505134567891011[[#This Row],[Zaplaceno Kč]]</f>
        <v>1500</v>
      </c>
      <c r="E14" s="26">
        <f>Tabulka4564750513[[#This Row],[Na účtu zbývá
k 31. 5. 2022]]</f>
        <v>23.460000000000036</v>
      </c>
    </row>
    <row r="15" spans="1:5" ht="25.05" customHeight="1" x14ac:dyDescent="0.25">
      <c r="A15" s="13" t="s">
        <v>24</v>
      </c>
      <c r="B15" s="14">
        <v>1500</v>
      </c>
      <c r="C15" s="12">
        <v>44473</v>
      </c>
      <c r="D15" s="2">
        <f>Tabulka45647505134567891011[[#This Row],[Zaplaceno Kč]]</f>
        <v>1500</v>
      </c>
      <c r="E15" s="26">
        <f>Tabulka4564750513[[#This Row],[Na účtu zbývá
k 31. 5. 2022]]</f>
        <v>985.52</v>
      </c>
    </row>
    <row r="16" spans="1:5" ht="25.05" customHeight="1" x14ac:dyDescent="0.25">
      <c r="A16" s="13" t="s">
        <v>26</v>
      </c>
      <c r="B16" s="14">
        <v>1500</v>
      </c>
      <c r="C16" s="12">
        <v>44441</v>
      </c>
      <c r="D16" s="2">
        <f>Tabulka45647505134567891011[[#This Row],[Zaplaceno Kč]]</f>
        <v>1500</v>
      </c>
      <c r="E16" s="26">
        <f>Tabulka4564750513[[#This Row],[Na účtu zbývá
k 31. 5. 2022]]</f>
        <v>83.78000000000003</v>
      </c>
    </row>
    <row r="17" spans="1:5" ht="25.05" customHeight="1" x14ac:dyDescent="0.25">
      <c r="A17" s="13" t="s">
        <v>27</v>
      </c>
      <c r="B17" s="14">
        <v>1500</v>
      </c>
      <c r="C17" s="12">
        <v>44452</v>
      </c>
      <c r="D17" s="2">
        <f>Tabulka45647505134567891011[[#This Row],[Zaplaceno Kč]]</f>
        <v>1500</v>
      </c>
      <c r="E17" s="27">
        <f>Tabulka4564750513[[#This Row],[Na účtu zbývá
k 31. 5. 2022]]</f>
        <v>-148.63999999999999</v>
      </c>
    </row>
    <row r="18" spans="1:5" ht="25.05" customHeight="1" x14ac:dyDescent="0.25">
      <c r="A18" s="13" t="s">
        <v>28</v>
      </c>
      <c r="B18" s="14">
        <v>1500</v>
      </c>
      <c r="C18" s="12">
        <v>44447</v>
      </c>
      <c r="D18" s="2">
        <f>Tabulka45647505134567891011[[#This Row],[Zaplaceno Kč]]</f>
        <v>1500</v>
      </c>
      <c r="E18" s="26">
        <f>Tabulka4564750513[[#This Row],[Na účtu zbývá
k 31. 5. 2022]]</f>
        <v>620.88</v>
      </c>
    </row>
    <row r="19" spans="1:5" ht="25.05" customHeight="1" x14ac:dyDescent="0.25">
      <c r="A19" s="13">
        <v>4521</v>
      </c>
      <c r="B19" s="14">
        <v>1500</v>
      </c>
      <c r="C19" s="12">
        <v>44426</v>
      </c>
      <c r="D19" s="2">
        <f>Tabulka45647505134567891011[[#This Row],[Zaplaceno Kč]]</f>
        <v>1500</v>
      </c>
      <c r="E19" s="26">
        <f>Tabulka4564750513[[#This Row],[Na účtu zbývá
k 31. 5. 2022]]</f>
        <v>531.61999999999989</v>
      </c>
    </row>
    <row r="20" spans="1:5" ht="25.05" customHeight="1" x14ac:dyDescent="0.25">
      <c r="A20" s="13">
        <v>1521</v>
      </c>
      <c r="B20" s="14">
        <v>1500</v>
      </c>
      <c r="C20" s="12">
        <v>44477</v>
      </c>
      <c r="D20" s="2">
        <f>Tabulka45647505134567891011[[#This Row],[Zaplaceno Kč]]</f>
        <v>1500</v>
      </c>
      <c r="E20" s="27">
        <f>Tabulka4564750513[[#This Row],[Na účtu zbývá
k 31. 5. 2022]]</f>
        <v>-538.22</v>
      </c>
    </row>
    <row r="21" spans="1:5" ht="25.05" customHeight="1" x14ac:dyDescent="0.25">
      <c r="A21" s="13">
        <v>3221</v>
      </c>
      <c r="B21" s="14">
        <v>1500</v>
      </c>
      <c r="C21" s="12">
        <v>44442</v>
      </c>
      <c r="D21" s="2">
        <f>Tabulka45647505134567891011[[#This Row],[Zaplaceno Kč]]</f>
        <v>1500</v>
      </c>
      <c r="E21" s="26">
        <f>Tabulka4564750513[[#This Row],[Na účtu zbývá
k 31. 5. 2022]]</f>
        <v>882.28</v>
      </c>
    </row>
    <row r="22" spans="1:5" ht="25.05" customHeight="1" x14ac:dyDescent="0.25">
      <c r="A22" s="13" t="s">
        <v>29</v>
      </c>
      <c r="B22" s="14">
        <v>1500</v>
      </c>
      <c r="C22" s="12">
        <v>44423</v>
      </c>
      <c r="D22" s="2">
        <f>Tabulka45647505134567891011[[#This Row],[Zaplaceno Kč]]</f>
        <v>1500</v>
      </c>
      <c r="E22" s="26">
        <f>Tabulka4564750513[[#This Row],[Na účtu zbývá
k 31. 5. 2022]]</f>
        <v>425.30000000000007</v>
      </c>
    </row>
    <row r="23" spans="1:5" ht="25.05" customHeight="1" x14ac:dyDescent="0.25">
      <c r="A23" s="13">
        <v>3321</v>
      </c>
      <c r="B23" s="14">
        <v>1500</v>
      </c>
      <c r="C23" s="12">
        <v>44440</v>
      </c>
      <c r="D23" s="2">
        <f>Tabulka45647505134567891011[[#This Row],[Zaplaceno Kč]]</f>
        <v>1500</v>
      </c>
      <c r="E23" s="26">
        <f>Tabulka4564750513[[#This Row],[Na účtu zbývá
k 31. 5. 2022]]</f>
        <v>398.96000000000004</v>
      </c>
    </row>
    <row r="24" spans="1:5" ht="25.05" customHeight="1" x14ac:dyDescent="0.25">
      <c r="A24" s="13">
        <v>4621</v>
      </c>
      <c r="B24" s="14">
        <v>1500</v>
      </c>
      <c r="C24" s="12">
        <v>44440</v>
      </c>
      <c r="D24" s="2">
        <f>Tabulka45647505134567891011[[#This Row],[Zaplaceno Kč]]</f>
        <v>1500</v>
      </c>
      <c r="E24" s="26">
        <f>Tabulka4564750513[[#This Row],[Na účtu zbývá
k 31. 5. 2022]]</f>
        <v>53.800000000000011</v>
      </c>
    </row>
    <row r="25" spans="1:5" ht="25.05" customHeight="1" x14ac:dyDescent="0.25">
      <c r="A25" s="13">
        <v>5614</v>
      </c>
      <c r="B25" s="14">
        <v>1500</v>
      </c>
      <c r="C25" s="12">
        <v>44445</v>
      </c>
      <c r="D25" s="2">
        <f>Tabulka45647505134567891011[[#This Row],[Zaplaceno Kč]]</f>
        <v>1500</v>
      </c>
      <c r="E25" s="27">
        <f>Tabulka4564750513[[#This Row],[Na účtu zbývá
k 31. 5. 2022]]</f>
        <v>-76.539999999999964</v>
      </c>
    </row>
    <row r="26" spans="1:5" ht="25.05" customHeight="1" x14ac:dyDescent="0.25">
      <c r="A26" s="13">
        <v>5650</v>
      </c>
      <c r="B26" s="14">
        <v>400</v>
      </c>
      <c r="C26" s="12">
        <v>44635</v>
      </c>
      <c r="D26" s="2">
        <f>Tabulka45647505134567891011[[#This Row],[Zaplaceno Kč]]</f>
        <v>400</v>
      </c>
      <c r="E26" s="26">
        <f>Tabulka4564750513[[#This Row],[Na účtu zbývá
k 31. 5. 2022]]</f>
        <v>129.19999999999999</v>
      </c>
    </row>
    <row r="27" spans="1:5" ht="27" customHeight="1" x14ac:dyDescent="0.25">
      <c r="A27" s="13">
        <v>1921</v>
      </c>
      <c r="B27" s="20">
        <v>1500</v>
      </c>
      <c r="C27" s="21">
        <v>44455</v>
      </c>
      <c r="D27" s="22">
        <f>Tabulka45647505134567891011[[#This Row],[Zaplaceno Kč]]</f>
        <v>1500</v>
      </c>
      <c r="E27" s="27">
        <f>Tabulka4564750513[[#This Row],[Na účtu zbývá
k 31. 5. 2022]]</f>
        <v>-110.72000000000003</v>
      </c>
    </row>
  </sheetData>
  <mergeCells count="1">
    <mergeCell ref="A1:E1"/>
  </mergeCells>
  <pageMargins left="0.70833333333333304" right="0.70833333333333304" top="0.78749999999999998" bottom="0.78749999999999998" header="0.51180555555555496" footer="0.51180555555555496"/>
  <pageSetup paperSize="9" firstPageNumber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zoomScaleNormal="100" workbookViewId="0">
      <selection activeCell="D5" sqref="D5"/>
    </sheetView>
  </sheetViews>
  <sheetFormatPr defaultColWidth="8.44140625" defaultRowHeight="13.2" x14ac:dyDescent="0.25"/>
  <cols>
    <col min="1" max="1" width="21.6640625" style="1" customWidth="1"/>
    <col min="2" max="2" width="17.44140625" style="9" customWidth="1"/>
    <col min="3" max="3" width="19.77734375" style="1" customWidth="1"/>
    <col min="4" max="4" width="16.21875" style="1" customWidth="1"/>
    <col min="5" max="6" width="15.6640625" style="1" customWidth="1"/>
    <col min="7" max="228" width="8.44140625" style="1"/>
    <col min="229" max="229" width="25.44140625" style="1" customWidth="1"/>
    <col min="230" max="259" width="15.6640625" style="1" customWidth="1"/>
    <col min="260" max="260" width="10.77734375" style="1" customWidth="1"/>
    <col min="261" max="261" width="8.44140625" style="1"/>
    <col min="262" max="262" width="14" style="1" customWidth="1"/>
    <col min="263" max="484" width="8.44140625" style="1"/>
    <col min="485" max="485" width="25.44140625" style="1" customWidth="1"/>
    <col min="486" max="515" width="15.6640625" style="1" customWidth="1"/>
    <col min="516" max="516" width="10.77734375" style="1" customWidth="1"/>
    <col min="517" max="517" width="8.44140625" style="1"/>
    <col min="518" max="518" width="14" style="1" customWidth="1"/>
    <col min="519" max="740" width="8.44140625" style="1"/>
    <col min="741" max="741" width="25.44140625" style="1" customWidth="1"/>
    <col min="742" max="771" width="15.6640625" style="1" customWidth="1"/>
    <col min="772" max="772" width="10.77734375" style="1" customWidth="1"/>
    <col min="773" max="773" width="8.44140625" style="1"/>
    <col min="774" max="774" width="14" style="1" customWidth="1"/>
    <col min="775" max="996" width="8.44140625" style="1"/>
    <col min="997" max="997" width="25.44140625" style="1" customWidth="1"/>
    <col min="998" max="1027" width="15.6640625" style="1" customWidth="1"/>
    <col min="1028" max="1028" width="10.77734375" style="1" customWidth="1"/>
    <col min="1029" max="1029" width="8.44140625" style="1"/>
    <col min="1030" max="1030" width="14" style="1" customWidth="1"/>
    <col min="1031" max="1252" width="8.44140625" style="1"/>
    <col min="1253" max="1253" width="25.44140625" style="1" customWidth="1"/>
    <col min="1254" max="1283" width="15.6640625" style="1" customWidth="1"/>
    <col min="1284" max="1284" width="10.77734375" style="1" customWidth="1"/>
    <col min="1285" max="1285" width="8.44140625" style="1"/>
    <col min="1286" max="1286" width="14" style="1" customWidth="1"/>
    <col min="1287" max="1508" width="8.44140625" style="1"/>
    <col min="1509" max="1509" width="25.44140625" style="1" customWidth="1"/>
    <col min="1510" max="1539" width="15.6640625" style="1" customWidth="1"/>
    <col min="1540" max="1540" width="10.77734375" style="1" customWidth="1"/>
    <col min="1541" max="1541" width="8.44140625" style="1"/>
    <col min="1542" max="1542" width="14" style="1" customWidth="1"/>
    <col min="1543" max="1764" width="8.44140625" style="1"/>
    <col min="1765" max="1765" width="25.44140625" style="1" customWidth="1"/>
    <col min="1766" max="1795" width="15.6640625" style="1" customWidth="1"/>
    <col min="1796" max="1796" width="10.77734375" style="1" customWidth="1"/>
    <col min="1797" max="1797" width="8.44140625" style="1"/>
    <col min="1798" max="1798" width="14" style="1" customWidth="1"/>
    <col min="1799" max="2020" width="8.44140625" style="1"/>
    <col min="2021" max="2021" width="25.44140625" style="1" customWidth="1"/>
    <col min="2022" max="2051" width="15.6640625" style="1" customWidth="1"/>
    <col min="2052" max="2052" width="10.77734375" style="1" customWidth="1"/>
    <col min="2053" max="2053" width="8.44140625" style="1"/>
    <col min="2054" max="2054" width="14" style="1" customWidth="1"/>
    <col min="2055" max="2276" width="8.44140625" style="1"/>
    <col min="2277" max="2277" width="25.44140625" style="1" customWidth="1"/>
    <col min="2278" max="2307" width="15.6640625" style="1" customWidth="1"/>
    <col min="2308" max="2308" width="10.77734375" style="1" customWidth="1"/>
    <col min="2309" max="2309" width="8.44140625" style="1"/>
    <col min="2310" max="2310" width="14" style="1" customWidth="1"/>
    <col min="2311" max="2532" width="8.44140625" style="1"/>
    <col min="2533" max="2533" width="25.44140625" style="1" customWidth="1"/>
    <col min="2534" max="2563" width="15.6640625" style="1" customWidth="1"/>
    <col min="2564" max="2564" width="10.77734375" style="1" customWidth="1"/>
    <col min="2565" max="2565" width="8.44140625" style="1"/>
    <col min="2566" max="2566" width="14" style="1" customWidth="1"/>
    <col min="2567" max="2788" width="8.44140625" style="1"/>
    <col min="2789" max="2789" width="25.44140625" style="1" customWidth="1"/>
    <col min="2790" max="2819" width="15.6640625" style="1" customWidth="1"/>
    <col min="2820" max="2820" width="10.77734375" style="1" customWidth="1"/>
    <col min="2821" max="2821" width="8.44140625" style="1"/>
    <col min="2822" max="2822" width="14" style="1" customWidth="1"/>
    <col min="2823" max="3044" width="8.44140625" style="1"/>
    <col min="3045" max="3045" width="25.44140625" style="1" customWidth="1"/>
    <col min="3046" max="3075" width="15.6640625" style="1" customWidth="1"/>
    <col min="3076" max="3076" width="10.77734375" style="1" customWidth="1"/>
    <col min="3077" max="3077" width="8.44140625" style="1"/>
    <col min="3078" max="3078" width="14" style="1" customWidth="1"/>
    <col min="3079" max="3300" width="8.44140625" style="1"/>
    <col min="3301" max="3301" width="25.44140625" style="1" customWidth="1"/>
    <col min="3302" max="3331" width="15.6640625" style="1" customWidth="1"/>
    <col min="3332" max="3332" width="10.77734375" style="1" customWidth="1"/>
    <col min="3333" max="3333" width="8.44140625" style="1"/>
    <col min="3334" max="3334" width="14" style="1" customWidth="1"/>
    <col min="3335" max="3556" width="8.44140625" style="1"/>
    <col min="3557" max="3557" width="25.44140625" style="1" customWidth="1"/>
    <col min="3558" max="3587" width="15.6640625" style="1" customWidth="1"/>
    <col min="3588" max="3588" width="10.77734375" style="1" customWidth="1"/>
    <col min="3589" max="3589" width="8.44140625" style="1"/>
    <col min="3590" max="3590" width="14" style="1" customWidth="1"/>
    <col min="3591" max="3812" width="8.44140625" style="1"/>
    <col min="3813" max="3813" width="25.44140625" style="1" customWidth="1"/>
    <col min="3814" max="3843" width="15.6640625" style="1" customWidth="1"/>
    <col min="3844" max="3844" width="10.77734375" style="1" customWidth="1"/>
    <col min="3845" max="3845" width="8.44140625" style="1"/>
    <col min="3846" max="3846" width="14" style="1" customWidth="1"/>
    <col min="3847" max="4068" width="8.44140625" style="1"/>
    <col min="4069" max="4069" width="25.44140625" style="1" customWidth="1"/>
    <col min="4070" max="4099" width="15.6640625" style="1" customWidth="1"/>
    <col min="4100" max="4100" width="10.77734375" style="1" customWidth="1"/>
    <col min="4101" max="4101" width="8.44140625" style="1"/>
    <col min="4102" max="4102" width="14" style="1" customWidth="1"/>
    <col min="4103" max="4324" width="8.44140625" style="1"/>
    <col min="4325" max="4325" width="25.44140625" style="1" customWidth="1"/>
    <col min="4326" max="4355" width="15.6640625" style="1" customWidth="1"/>
    <col min="4356" max="4356" width="10.77734375" style="1" customWidth="1"/>
    <col min="4357" max="4357" width="8.44140625" style="1"/>
    <col min="4358" max="4358" width="14" style="1" customWidth="1"/>
    <col min="4359" max="4580" width="8.44140625" style="1"/>
    <col min="4581" max="4581" width="25.44140625" style="1" customWidth="1"/>
    <col min="4582" max="4611" width="15.6640625" style="1" customWidth="1"/>
    <col min="4612" max="4612" width="10.77734375" style="1" customWidth="1"/>
    <col min="4613" max="4613" width="8.44140625" style="1"/>
    <col min="4614" max="4614" width="14" style="1" customWidth="1"/>
    <col min="4615" max="4836" width="8.44140625" style="1"/>
    <col min="4837" max="4837" width="25.44140625" style="1" customWidth="1"/>
    <col min="4838" max="4867" width="15.6640625" style="1" customWidth="1"/>
    <col min="4868" max="4868" width="10.77734375" style="1" customWidth="1"/>
    <col min="4869" max="4869" width="8.44140625" style="1"/>
    <col min="4870" max="4870" width="14" style="1" customWidth="1"/>
    <col min="4871" max="5092" width="8.44140625" style="1"/>
    <col min="5093" max="5093" width="25.44140625" style="1" customWidth="1"/>
    <col min="5094" max="5123" width="15.6640625" style="1" customWidth="1"/>
    <col min="5124" max="5124" width="10.77734375" style="1" customWidth="1"/>
    <col min="5125" max="5125" width="8.44140625" style="1"/>
    <col min="5126" max="5126" width="14" style="1" customWidth="1"/>
    <col min="5127" max="5348" width="8.44140625" style="1"/>
    <col min="5349" max="5349" width="25.44140625" style="1" customWidth="1"/>
    <col min="5350" max="5379" width="15.6640625" style="1" customWidth="1"/>
    <col min="5380" max="5380" width="10.77734375" style="1" customWidth="1"/>
    <col min="5381" max="5381" width="8.44140625" style="1"/>
    <col min="5382" max="5382" width="14" style="1" customWidth="1"/>
    <col min="5383" max="5604" width="8.44140625" style="1"/>
    <col min="5605" max="5605" width="25.44140625" style="1" customWidth="1"/>
    <col min="5606" max="5635" width="15.6640625" style="1" customWidth="1"/>
    <col min="5636" max="5636" width="10.77734375" style="1" customWidth="1"/>
    <col min="5637" max="5637" width="8.44140625" style="1"/>
    <col min="5638" max="5638" width="14" style="1" customWidth="1"/>
    <col min="5639" max="5860" width="8.44140625" style="1"/>
    <col min="5861" max="5861" width="25.44140625" style="1" customWidth="1"/>
    <col min="5862" max="5891" width="15.6640625" style="1" customWidth="1"/>
    <col min="5892" max="5892" width="10.77734375" style="1" customWidth="1"/>
    <col min="5893" max="5893" width="8.44140625" style="1"/>
    <col min="5894" max="5894" width="14" style="1" customWidth="1"/>
    <col min="5895" max="6116" width="8.44140625" style="1"/>
    <col min="6117" max="6117" width="25.44140625" style="1" customWidth="1"/>
    <col min="6118" max="6147" width="15.6640625" style="1" customWidth="1"/>
    <col min="6148" max="6148" width="10.77734375" style="1" customWidth="1"/>
    <col min="6149" max="6149" width="8.44140625" style="1"/>
    <col min="6150" max="6150" width="14" style="1" customWidth="1"/>
    <col min="6151" max="6372" width="8.44140625" style="1"/>
    <col min="6373" max="6373" width="25.44140625" style="1" customWidth="1"/>
    <col min="6374" max="6403" width="15.6640625" style="1" customWidth="1"/>
    <col min="6404" max="6404" width="10.77734375" style="1" customWidth="1"/>
    <col min="6405" max="6405" width="8.44140625" style="1"/>
    <col min="6406" max="6406" width="14" style="1" customWidth="1"/>
    <col min="6407" max="6628" width="8.44140625" style="1"/>
    <col min="6629" max="6629" width="25.44140625" style="1" customWidth="1"/>
    <col min="6630" max="6659" width="15.6640625" style="1" customWidth="1"/>
    <col min="6660" max="6660" width="10.77734375" style="1" customWidth="1"/>
    <col min="6661" max="6661" width="8.44140625" style="1"/>
    <col min="6662" max="6662" width="14" style="1" customWidth="1"/>
    <col min="6663" max="6884" width="8.44140625" style="1"/>
    <col min="6885" max="6885" width="25.44140625" style="1" customWidth="1"/>
    <col min="6886" max="6915" width="15.6640625" style="1" customWidth="1"/>
    <col min="6916" max="6916" width="10.77734375" style="1" customWidth="1"/>
    <col min="6917" max="6917" width="8.44140625" style="1"/>
    <col min="6918" max="6918" width="14" style="1" customWidth="1"/>
    <col min="6919" max="7140" width="8.44140625" style="1"/>
    <col min="7141" max="7141" width="25.44140625" style="1" customWidth="1"/>
    <col min="7142" max="7171" width="15.6640625" style="1" customWidth="1"/>
    <col min="7172" max="7172" width="10.77734375" style="1" customWidth="1"/>
    <col min="7173" max="7173" width="8.44140625" style="1"/>
    <col min="7174" max="7174" width="14" style="1" customWidth="1"/>
    <col min="7175" max="7396" width="8.44140625" style="1"/>
    <col min="7397" max="7397" width="25.44140625" style="1" customWidth="1"/>
    <col min="7398" max="7427" width="15.6640625" style="1" customWidth="1"/>
    <col min="7428" max="7428" width="10.77734375" style="1" customWidth="1"/>
    <col min="7429" max="7429" width="8.44140625" style="1"/>
    <col min="7430" max="7430" width="14" style="1" customWidth="1"/>
    <col min="7431" max="7652" width="8.44140625" style="1"/>
    <col min="7653" max="7653" width="25.44140625" style="1" customWidth="1"/>
    <col min="7654" max="7683" width="15.6640625" style="1" customWidth="1"/>
    <col min="7684" max="7684" width="10.77734375" style="1" customWidth="1"/>
    <col min="7685" max="7685" width="8.44140625" style="1"/>
    <col min="7686" max="7686" width="14" style="1" customWidth="1"/>
    <col min="7687" max="7908" width="8.44140625" style="1"/>
    <col min="7909" max="7909" width="25.44140625" style="1" customWidth="1"/>
    <col min="7910" max="7939" width="15.6640625" style="1" customWidth="1"/>
    <col min="7940" max="7940" width="10.77734375" style="1" customWidth="1"/>
    <col min="7941" max="7941" width="8.44140625" style="1"/>
    <col min="7942" max="7942" width="14" style="1" customWidth="1"/>
    <col min="7943" max="8164" width="8.44140625" style="1"/>
    <col min="8165" max="8165" width="25.44140625" style="1" customWidth="1"/>
    <col min="8166" max="8195" width="15.6640625" style="1" customWidth="1"/>
    <col min="8196" max="8196" width="10.77734375" style="1" customWidth="1"/>
    <col min="8197" max="8197" width="8.44140625" style="1"/>
    <col min="8198" max="8198" width="14" style="1" customWidth="1"/>
    <col min="8199" max="8420" width="8.44140625" style="1"/>
    <col min="8421" max="8421" width="25.44140625" style="1" customWidth="1"/>
    <col min="8422" max="8451" width="15.6640625" style="1" customWidth="1"/>
    <col min="8452" max="8452" width="10.77734375" style="1" customWidth="1"/>
    <col min="8453" max="8453" width="8.44140625" style="1"/>
    <col min="8454" max="8454" width="14" style="1" customWidth="1"/>
    <col min="8455" max="8676" width="8.44140625" style="1"/>
    <col min="8677" max="8677" width="25.44140625" style="1" customWidth="1"/>
    <col min="8678" max="8707" width="15.6640625" style="1" customWidth="1"/>
    <col min="8708" max="8708" width="10.77734375" style="1" customWidth="1"/>
    <col min="8709" max="8709" width="8.44140625" style="1"/>
    <col min="8710" max="8710" width="14" style="1" customWidth="1"/>
    <col min="8711" max="8932" width="8.44140625" style="1"/>
    <col min="8933" max="8933" width="25.44140625" style="1" customWidth="1"/>
    <col min="8934" max="8963" width="15.6640625" style="1" customWidth="1"/>
    <col min="8964" max="8964" width="10.77734375" style="1" customWidth="1"/>
    <col min="8965" max="8965" width="8.44140625" style="1"/>
    <col min="8966" max="8966" width="14" style="1" customWidth="1"/>
    <col min="8967" max="9188" width="8.44140625" style="1"/>
    <col min="9189" max="9189" width="25.44140625" style="1" customWidth="1"/>
    <col min="9190" max="9219" width="15.6640625" style="1" customWidth="1"/>
    <col min="9220" max="9220" width="10.77734375" style="1" customWidth="1"/>
    <col min="9221" max="9221" width="8.44140625" style="1"/>
    <col min="9222" max="9222" width="14" style="1" customWidth="1"/>
    <col min="9223" max="9444" width="8.44140625" style="1"/>
    <col min="9445" max="9445" width="25.44140625" style="1" customWidth="1"/>
    <col min="9446" max="9475" width="15.6640625" style="1" customWidth="1"/>
    <col min="9476" max="9476" width="10.77734375" style="1" customWidth="1"/>
    <col min="9477" max="9477" width="8.44140625" style="1"/>
    <col min="9478" max="9478" width="14" style="1" customWidth="1"/>
    <col min="9479" max="9700" width="8.44140625" style="1"/>
    <col min="9701" max="9701" width="25.44140625" style="1" customWidth="1"/>
    <col min="9702" max="9731" width="15.6640625" style="1" customWidth="1"/>
    <col min="9732" max="9732" width="10.77734375" style="1" customWidth="1"/>
    <col min="9733" max="9733" width="8.44140625" style="1"/>
    <col min="9734" max="9734" width="14" style="1" customWidth="1"/>
    <col min="9735" max="9956" width="8.44140625" style="1"/>
    <col min="9957" max="9957" width="25.44140625" style="1" customWidth="1"/>
    <col min="9958" max="9987" width="15.6640625" style="1" customWidth="1"/>
    <col min="9988" max="9988" width="10.77734375" style="1" customWidth="1"/>
    <col min="9989" max="9989" width="8.44140625" style="1"/>
    <col min="9990" max="9990" width="14" style="1" customWidth="1"/>
    <col min="9991" max="10212" width="8.44140625" style="1"/>
    <col min="10213" max="10213" width="25.44140625" style="1" customWidth="1"/>
    <col min="10214" max="10243" width="15.6640625" style="1" customWidth="1"/>
    <col min="10244" max="10244" width="10.77734375" style="1" customWidth="1"/>
    <col min="10245" max="10245" width="8.44140625" style="1"/>
    <col min="10246" max="10246" width="14" style="1" customWidth="1"/>
    <col min="10247" max="10468" width="8.44140625" style="1"/>
    <col min="10469" max="10469" width="25.44140625" style="1" customWidth="1"/>
    <col min="10470" max="10499" width="15.6640625" style="1" customWidth="1"/>
    <col min="10500" max="10500" width="10.77734375" style="1" customWidth="1"/>
    <col min="10501" max="10501" width="8.44140625" style="1"/>
    <col min="10502" max="10502" width="14" style="1" customWidth="1"/>
    <col min="10503" max="10724" width="8.44140625" style="1"/>
    <col min="10725" max="10725" width="25.44140625" style="1" customWidth="1"/>
    <col min="10726" max="10755" width="15.6640625" style="1" customWidth="1"/>
    <col min="10756" max="10756" width="10.77734375" style="1" customWidth="1"/>
    <col min="10757" max="10757" width="8.44140625" style="1"/>
    <col min="10758" max="10758" width="14" style="1" customWidth="1"/>
    <col min="10759" max="10980" width="8.44140625" style="1"/>
    <col min="10981" max="10981" width="25.44140625" style="1" customWidth="1"/>
    <col min="10982" max="11011" width="15.6640625" style="1" customWidth="1"/>
    <col min="11012" max="11012" width="10.77734375" style="1" customWidth="1"/>
    <col min="11013" max="11013" width="8.44140625" style="1"/>
    <col min="11014" max="11014" width="14" style="1" customWidth="1"/>
    <col min="11015" max="11236" width="8.44140625" style="1"/>
    <col min="11237" max="11237" width="25.44140625" style="1" customWidth="1"/>
    <col min="11238" max="11267" width="15.6640625" style="1" customWidth="1"/>
    <col min="11268" max="11268" width="10.77734375" style="1" customWidth="1"/>
    <col min="11269" max="11269" width="8.44140625" style="1"/>
    <col min="11270" max="11270" width="14" style="1" customWidth="1"/>
    <col min="11271" max="11492" width="8.44140625" style="1"/>
    <col min="11493" max="11493" width="25.44140625" style="1" customWidth="1"/>
    <col min="11494" max="11523" width="15.6640625" style="1" customWidth="1"/>
    <col min="11524" max="11524" width="10.77734375" style="1" customWidth="1"/>
    <col min="11525" max="11525" width="8.44140625" style="1"/>
    <col min="11526" max="11526" width="14" style="1" customWidth="1"/>
    <col min="11527" max="11748" width="8.44140625" style="1"/>
    <col min="11749" max="11749" width="25.44140625" style="1" customWidth="1"/>
    <col min="11750" max="11779" width="15.6640625" style="1" customWidth="1"/>
    <col min="11780" max="11780" width="10.77734375" style="1" customWidth="1"/>
    <col min="11781" max="11781" width="8.44140625" style="1"/>
    <col min="11782" max="11782" width="14" style="1" customWidth="1"/>
    <col min="11783" max="12004" width="8.44140625" style="1"/>
    <col min="12005" max="12005" width="25.44140625" style="1" customWidth="1"/>
    <col min="12006" max="12035" width="15.6640625" style="1" customWidth="1"/>
    <col min="12036" max="12036" width="10.77734375" style="1" customWidth="1"/>
    <col min="12037" max="12037" width="8.44140625" style="1"/>
    <col min="12038" max="12038" width="14" style="1" customWidth="1"/>
    <col min="12039" max="12260" width="8.44140625" style="1"/>
    <col min="12261" max="12261" width="25.44140625" style="1" customWidth="1"/>
    <col min="12262" max="12291" width="15.6640625" style="1" customWidth="1"/>
    <col min="12292" max="12292" width="10.77734375" style="1" customWidth="1"/>
    <col min="12293" max="12293" width="8.44140625" style="1"/>
    <col min="12294" max="12294" width="14" style="1" customWidth="1"/>
    <col min="12295" max="12516" width="8.44140625" style="1"/>
    <col min="12517" max="12517" width="25.44140625" style="1" customWidth="1"/>
    <col min="12518" max="12547" width="15.6640625" style="1" customWidth="1"/>
    <col min="12548" max="12548" width="10.77734375" style="1" customWidth="1"/>
    <col min="12549" max="12549" width="8.44140625" style="1"/>
    <col min="12550" max="12550" width="14" style="1" customWidth="1"/>
    <col min="12551" max="12772" width="8.44140625" style="1"/>
    <col min="12773" max="12773" width="25.44140625" style="1" customWidth="1"/>
    <col min="12774" max="12803" width="15.6640625" style="1" customWidth="1"/>
    <col min="12804" max="12804" width="10.77734375" style="1" customWidth="1"/>
    <col min="12805" max="12805" width="8.44140625" style="1"/>
    <col min="12806" max="12806" width="14" style="1" customWidth="1"/>
    <col min="12807" max="13028" width="8.44140625" style="1"/>
    <col min="13029" max="13029" width="25.44140625" style="1" customWidth="1"/>
    <col min="13030" max="13059" width="15.6640625" style="1" customWidth="1"/>
    <col min="13060" max="13060" width="10.77734375" style="1" customWidth="1"/>
    <col min="13061" max="13061" width="8.44140625" style="1"/>
    <col min="13062" max="13062" width="14" style="1" customWidth="1"/>
    <col min="13063" max="13284" width="8.44140625" style="1"/>
    <col min="13285" max="13285" width="25.44140625" style="1" customWidth="1"/>
    <col min="13286" max="13315" width="15.6640625" style="1" customWidth="1"/>
    <col min="13316" max="13316" width="10.77734375" style="1" customWidth="1"/>
    <col min="13317" max="13317" width="8.44140625" style="1"/>
    <col min="13318" max="13318" width="14" style="1" customWidth="1"/>
    <col min="13319" max="13540" width="8.44140625" style="1"/>
    <col min="13541" max="13541" width="25.44140625" style="1" customWidth="1"/>
    <col min="13542" max="13571" width="15.6640625" style="1" customWidth="1"/>
    <col min="13572" max="13572" width="10.77734375" style="1" customWidth="1"/>
    <col min="13573" max="13573" width="8.44140625" style="1"/>
    <col min="13574" max="13574" width="14" style="1" customWidth="1"/>
    <col min="13575" max="13796" width="8.44140625" style="1"/>
    <col min="13797" max="13797" width="25.44140625" style="1" customWidth="1"/>
    <col min="13798" max="13827" width="15.6640625" style="1" customWidth="1"/>
    <col min="13828" max="13828" width="10.77734375" style="1" customWidth="1"/>
    <col min="13829" max="13829" width="8.44140625" style="1"/>
    <col min="13830" max="13830" width="14" style="1" customWidth="1"/>
    <col min="13831" max="14052" width="8.44140625" style="1"/>
    <col min="14053" max="14053" width="25.44140625" style="1" customWidth="1"/>
    <col min="14054" max="14083" width="15.6640625" style="1" customWidth="1"/>
    <col min="14084" max="14084" width="10.77734375" style="1" customWidth="1"/>
    <col min="14085" max="14085" width="8.44140625" style="1"/>
    <col min="14086" max="14086" width="14" style="1" customWidth="1"/>
    <col min="14087" max="14308" width="8.44140625" style="1"/>
    <col min="14309" max="14309" width="25.44140625" style="1" customWidth="1"/>
    <col min="14310" max="14339" width="15.6640625" style="1" customWidth="1"/>
    <col min="14340" max="14340" width="10.77734375" style="1" customWidth="1"/>
    <col min="14341" max="14341" width="8.44140625" style="1"/>
    <col min="14342" max="14342" width="14" style="1" customWidth="1"/>
    <col min="14343" max="14564" width="8.44140625" style="1"/>
    <col min="14565" max="14565" width="25.44140625" style="1" customWidth="1"/>
    <col min="14566" max="14595" width="15.6640625" style="1" customWidth="1"/>
    <col min="14596" max="14596" width="10.77734375" style="1" customWidth="1"/>
    <col min="14597" max="14597" width="8.44140625" style="1"/>
    <col min="14598" max="14598" width="14" style="1" customWidth="1"/>
    <col min="14599" max="14820" width="8.44140625" style="1"/>
    <col min="14821" max="14821" width="25.44140625" style="1" customWidth="1"/>
    <col min="14822" max="14851" width="15.6640625" style="1" customWidth="1"/>
    <col min="14852" max="14852" width="10.77734375" style="1" customWidth="1"/>
    <col min="14853" max="14853" width="8.44140625" style="1"/>
    <col min="14854" max="14854" width="14" style="1" customWidth="1"/>
    <col min="14855" max="15076" width="8.44140625" style="1"/>
    <col min="15077" max="15077" width="25.44140625" style="1" customWidth="1"/>
    <col min="15078" max="15107" width="15.6640625" style="1" customWidth="1"/>
    <col min="15108" max="15108" width="10.77734375" style="1" customWidth="1"/>
    <col min="15109" max="15109" width="8.44140625" style="1"/>
    <col min="15110" max="15110" width="14" style="1" customWidth="1"/>
    <col min="15111" max="15332" width="8.44140625" style="1"/>
    <col min="15333" max="15333" width="25.44140625" style="1" customWidth="1"/>
    <col min="15334" max="15363" width="15.6640625" style="1" customWidth="1"/>
    <col min="15364" max="15364" width="10.77734375" style="1" customWidth="1"/>
    <col min="15365" max="15365" width="8.44140625" style="1"/>
    <col min="15366" max="15366" width="14" style="1" customWidth="1"/>
    <col min="15367" max="15588" width="8.44140625" style="1"/>
    <col min="15589" max="15589" width="25.44140625" style="1" customWidth="1"/>
    <col min="15590" max="15619" width="15.6640625" style="1" customWidth="1"/>
    <col min="15620" max="15620" width="10.77734375" style="1" customWidth="1"/>
    <col min="15621" max="15621" width="8.44140625" style="1"/>
    <col min="15622" max="15622" width="14" style="1" customWidth="1"/>
    <col min="15623" max="15844" width="8.44140625" style="1"/>
    <col min="15845" max="15845" width="25.44140625" style="1" customWidth="1"/>
    <col min="15846" max="15875" width="15.6640625" style="1" customWidth="1"/>
    <col min="15876" max="15876" width="10.77734375" style="1" customWidth="1"/>
    <col min="15877" max="15877" width="8.44140625" style="1"/>
    <col min="15878" max="15878" width="14" style="1" customWidth="1"/>
    <col min="15879" max="16100" width="8.44140625" style="1"/>
    <col min="16101" max="16101" width="25.44140625" style="1" customWidth="1"/>
    <col min="16102" max="16131" width="15.6640625" style="1" customWidth="1"/>
    <col min="16132" max="16132" width="10.77734375" style="1" customWidth="1"/>
    <col min="16133" max="16133" width="8.44140625" style="1"/>
    <col min="16134" max="16134" width="14" style="1" customWidth="1"/>
    <col min="16135" max="16384" width="8.44140625" style="1"/>
  </cols>
  <sheetData>
    <row r="1" spans="1:6" ht="48.75" customHeight="1" x14ac:dyDescent="0.25">
      <c r="A1" s="28" t="s">
        <v>0</v>
      </c>
      <c r="B1" s="28"/>
      <c r="C1" s="28"/>
      <c r="D1" s="28"/>
      <c r="E1" s="28"/>
      <c r="F1" s="28"/>
    </row>
    <row r="2" spans="1:6" ht="66.75" customHeight="1" x14ac:dyDescent="0.25">
      <c r="A2" s="3" t="s">
        <v>10</v>
      </c>
      <c r="B2" s="6" t="s">
        <v>22</v>
      </c>
      <c r="C2" s="6" t="s">
        <v>14</v>
      </c>
      <c r="D2" s="4" t="s">
        <v>3</v>
      </c>
      <c r="E2" s="4" t="s">
        <v>37</v>
      </c>
    </row>
    <row r="3" spans="1:6" ht="25.05" customHeight="1" x14ac:dyDescent="0.25">
      <c r="A3" s="10">
        <f>Tabulka45647505134567891011[[#This Row],[Interní číslo]]</f>
        <v>2321</v>
      </c>
      <c r="B3" s="18">
        <f>Tabulka45647505134567891011[[#This Row],[Na účtu zbývá k 30.9.2021]]</f>
        <v>1500</v>
      </c>
      <c r="C3" s="18">
        <f>Tabulka456475051345678910[[#This Row],[Na účtu zbývá k 30.9.21]]-Tabulka456475051345678910[[#This Row],[Zvířátka do školky - 11.10.]]-Tabulka456475051345678910[[#This Row],[Prima Vizus - měření očí
26.10. ]]</f>
        <v>1330</v>
      </c>
      <c r="D3" s="2">
        <v>0</v>
      </c>
      <c r="E3" s="2">
        <v>170</v>
      </c>
    </row>
    <row r="4" spans="1:6" ht="25.05" customHeight="1" x14ac:dyDescent="0.25">
      <c r="A4" s="10">
        <f>Tabulka45647505134567891011[[#This Row],[Interní číslo]]</f>
        <v>4221</v>
      </c>
      <c r="B4" s="18">
        <f>Tabulka45647505134567891011[[#This Row],[Na účtu zbývá k 30.9.2021]]</f>
        <v>1500</v>
      </c>
      <c r="C4" s="18">
        <f>Tabulka456475051345678910[[#This Row],[Na účtu zbývá k 30.9.21]]-Tabulka456475051345678910[[#This Row],[Zvířátka do školky - 11.10.]]-Tabulka456475051345678910[[#This Row],[Prima Vizus - měření očí
26.10. ]]</f>
        <v>1330</v>
      </c>
      <c r="D4" s="2">
        <v>0</v>
      </c>
      <c r="E4" s="2">
        <v>170</v>
      </c>
    </row>
    <row r="5" spans="1:6" ht="25.05" customHeight="1" x14ac:dyDescent="0.25">
      <c r="A5" s="10">
        <f>Tabulka45647505134567891011[[#This Row],[Interní číslo]]</f>
        <v>2721</v>
      </c>
      <c r="B5" s="18">
        <f>Tabulka45647505134567891011[[#This Row],[Na účtu zbývá k 30.9.2021]]</f>
        <v>1500</v>
      </c>
      <c r="C5" s="18">
        <f>Tabulka456475051345678910[[#This Row],[Na účtu zbývá k 30.9.21]]-Tabulka456475051345678910[[#This Row],[Zvířátka do školky - 11.10.]]-Tabulka456475051345678910[[#This Row],[Prima Vizus - měření očí
26.10. ]]</f>
        <v>1330</v>
      </c>
      <c r="D5" s="2">
        <v>0</v>
      </c>
      <c r="E5" s="2">
        <v>170</v>
      </c>
    </row>
    <row r="6" spans="1:6" ht="25.05" customHeight="1" x14ac:dyDescent="0.25">
      <c r="A6" s="10" t="str">
        <f>Tabulka45647505134567891011[[#This Row],[Interní číslo]]</f>
        <v>5864</v>
      </c>
      <c r="B6" s="18">
        <f>Tabulka45647505134567891011[[#This Row],[Na účtu zbývá k 30.9.2021]]</f>
        <v>100</v>
      </c>
      <c r="C6" s="18">
        <f>Tabulka456475051345678910[[#This Row],[Na účtu zbývá k 30.9.21]]-Tabulka456475051345678910[[#This Row],[Zvířátka do školky - 11.10.]]-Tabulka456475051345678910[[#This Row],[Prima Vizus - měření očí
26.10. ]]</f>
        <v>100</v>
      </c>
      <c r="D6" s="2">
        <v>0</v>
      </c>
      <c r="E6" s="2">
        <v>0</v>
      </c>
    </row>
    <row r="7" spans="1:6" ht="25.05" customHeight="1" x14ac:dyDescent="0.25">
      <c r="A7" s="10">
        <f>Tabulka45647505134567891011[[#This Row],[Interní číslo]]</f>
        <v>3421</v>
      </c>
      <c r="B7" s="18">
        <f>Tabulka45647505134567891011[[#This Row],[Na účtu zbývá k 30.9.2021]]</f>
        <v>1500</v>
      </c>
      <c r="C7" s="18">
        <f>Tabulka456475051345678910[[#This Row],[Na účtu zbývá k 30.9.21]]-Tabulka456475051345678910[[#This Row],[Zvířátka do školky - 11.10.]]-Tabulka456475051345678910[[#This Row],[Prima Vizus - měření očí
26.10. ]]</f>
        <v>1330</v>
      </c>
      <c r="D7" s="2">
        <v>0</v>
      </c>
      <c r="E7" s="2">
        <v>170</v>
      </c>
    </row>
    <row r="8" spans="1:6" ht="25.05" customHeight="1" x14ac:dyDescent="0.25">
      <c r="A8" s="10">
        <f>Tabulka45647505134567891011[[#This Row],[Interní číslo]]</f>
        <v>3621</v>
      </c>
      <c r="B8" s="18">
        <f>Tabulka45647505134567891011[[#This Row],[Na účtu zbývá k 30.9.2021]]</f>
        <v>1500</v>
      </c>
      <c r="C8" s="18">
        <f>Tabulka456475051345678910[[#This Row],[Na účtu zbývá k 30.9.21]]-Tabulka456475051345678910[[#This Row],[Zvířátka do školky - 11.10.]]-Tabulka456475051345678910[[#This Row],[Prima Vizus - měření očí
26.10. ]]</f>
        <v>1220.32</v>
      </c>
      <c r="D8" s="2">
        <v>109.68</v>
      </c>
      <c r="E8" s="2">
        <v>170</v>
      </c>
    </row>
    <row r="9" spans="1:6" ht="25.05" customHeight="1" x14ac:dyDescent="0.25">
      <c r="A9" s="10">
        <f>Tabulka45647505134567891011[[#This Row],[Interní číslo]]</f>
        <v>1621</v>
      </c>
      <c r="B9" s="18">
        <f>Tabulka45647505134567891011[[#This Row],[Na účtu zbývá k 30.9.2021]]</f>
        <v>1500</v>
      </c>
      <c r="C9" s="18">
        <f>Tabulka456475051345678910[[#This Row],[Na účtu zbývá k 30.9.21]]-Tabulka456475051345678910[[#This Row],[Zvířátka do školky - 11.10.]]-Tabulka456475051345678910[[#This Row],[Prima Vizus - měření očí
26.10. ]]</f>
        <v>1390.32</v>
      </c>
      <c r="D9" s="2">
        <v>109.68</v>
      </c>
      <c r="E9" s="2">
        <v>0</v>
      </c>
    </row>
    <row r="10" spans="1:6" ht="25.05" customHeight="1" x14ac:dyDescent="0.25">
      <c r="A10" s="10">
        <f>Tabulka45647505134567891011[[#This Row],[Interní číslo]]</f>
        <v>4121</v>
      </c>
      <c r="B10" s="18">
        <f>Tabulka45647505134567891011[[#This Row],[Na účtu zbývá k 30.9.2021]]</f>
        <v>1500</v>
      </c>
      <c r="C10" s="18">
        <f>Tabulka456475051345678910[[#This Row],[Na účtu zbývá k 30.9.21]]-Tabulka456475051345678910[[#This Row],[Zvířátka do školky - 11.10.]]-Tabulka456475051345678910[[#This Row],[Prima Vizus - měření očí
26.10. ]]</f>
        <v>1330</v>
      </c>
      <c r="D10" s="2">
        <v>0</v>
      </c>
      <c r="E10" s="2">
        <v>170</v>
      </c>
    </row>
    <row r="11" spans="1:6" ht="25.05" customHeight="1" x14ac:dyDescent="0.25">
      <c r="A11" s="10" t="str">
        <f>Tabulka45647505134567891011[[#This Row],[Interní číslo]]</f>
        <v>0721</v>
      </c>
      <c r="B11" s="18">
        <f>Tabulka45647505134567891011[[#This Row],[Na účtu zbývá k 30.9.2021]]</f>
        <v>1500</v>
      </c>
      <c r="C11" s="18">
        <f>Tabulka456475051345678910[[#This Row],[Na účtu zbývá k 30.9.21]]-Tabulka456475051345678910[[#This Row],[Zvířátka do školky - 11.10.]]-Tabulka456475051345678910[[#This Row],[Prima Vizus - měření očí
26.10. ]]</f>
        <v>1500</v>
      </c>
      <c r="D11" s="2">
        <v>0</v>
      </c>
      <c r="E11" s="2">
        <v>0</v>
      </c>
    </row>
    <row r="12" spans="1:6" ht="25.05" customHeight="1" x14ac:dyDescent="0.25">
      <c r="A12" s="10">
        <f>Tabulka45647505134567891011[[#This Row],[Interní číslo]]</f>
        <v>1021</v>
      </c>
      <c r="B12" s="18">
        <f>Tabulka45647505134567891011[[#This Row],[Na účtu zbývá k 30.9.2021]]</f>
        <v>1500</v>
      </c>
      <c r="C12" s="18">
        <f>Tabulka456475051345678910[[#This Row],[Na účtu zbývá k 30.9.21]]-Tabulka456475051345678910[[#This Row],[Zvířátka do školky - 11.10.]]-Tabulka456475051345678910[[#This Row],[Prima Vizus - měření očí
26.10. ]]</f>
        <v>1220.32</v>
      </c>
      <c r="D12" s="2">
        <v>109.68</v>
      </c>
      <c r="E12" s="2">
        <v>170</v>
      </c>
    </row>
    <row r="13" spans="1:6" ht="25.05" customHeight="1" x14ac:dyDescent="0.25">
      <c r="A13" s="10">
        <f>Tabulka45647505134567891011[[#This Row],[Interní číslo]]</f>
        <v>1721</v>
      </c>
      <c r="B13" s="18">
        <f>Tabulka45647505134567891011[[#This Row],[Na účtu zbývá k 30.9.2021]]</f>
        <v>1500</v>
      </c>
      <c r="C13" s="18">
        <f>Tabulka456475051345678910[[#This Row],[Na účtu zbývá k 30.9.21]]-Tabulka456475051345678910[[#This Row],[Zvířátka do školky - 11.10.]]-Tabulka456475051345678910[[#This Row],[Prima Vizus - měření očí
26.10. ]]</f>
        <v>1220.32</v>
      </c>
      <c r="D13" s="2">
        <v>109.68</v>
      </c>
      <c r="E13" s="2">
        <v>170</v>
      </c>
    </row>
    <row r="14" spans="1:6" ht="25.05" customHeight="1" x14ac:dyDescent="0.25">
      <c r="A14" s="10">
        <f>Tabulka45647505134567891011[[#This Row],[Interní číslo]]</f>
        <v>1821</v>
      </c>
      <c r="B14" s="18">
        <f>Tabulka45647505134567891011[[#This Row],[Na účtu zbývá k 30.9.2021]]</f>
        <v>1500</v>
      </c>
      <c r="C14" s="18">
        <f>Tabulka456475051345678910[[#This Row],[Na účtu zbývá k 30.9.21]]-Tabulka456475051345678910[[#This Row],[Zvířátka do školky - 11.10.]]-Tabulka456475051345678910[[#This Row],[Prima Vizus - měření očí
26.10. ]]</f>
        <v>1330</v>
      </c>
      <c r="D14" s="2">
        <v>0</v>
      </c>
      <c r="E14" s="2">
        <v>170</v>
      </c>
    </row>
    <row r="15" spans="1:6" ht="25.05" customHeight="1" x14ac:dyDescent="0.25">
      <c r="A15" s="10" t="str">
        <f>Tabulka45647505134567891011[[#This Row],[Interní číslo]]</f>
        <v>0821</v>
      </c>
      <c r="B15" s="18">
        <f>Tabulka45647505134567891011[[#This Row],[Na účtu zbývá k 30.9.2021]]</f>
        <v>1500</v>
      </c>
      <c r="C15" s="18">
        <f>Tabulka456475051345678910[[#This Row],[Na účtu zbývá k 30.9.21]]-Tabulka456475051345678910[[#This Row],[Zvířátka do školky - 11.10.]]-Tabulka456475051345678910[[#This Row],[Prima Vizus - měření očí
26.10. ]]</f>
        <v>1390.32</v>
      </c>
      <c r="D15" s="2">
        <v>109.68</v>
      </c>
      <c r="E15" s="2">
        <v>0</v>
      </c>
    </row>
    <row r="16" spans="1:6" ht="25.05" customHeight="1" x14ac:dyDescent="0.25">
      <c r="A16" s="10" t="str">
        <f>Tabulka45647505134567891011[[#This Row],[Interní číslo]]</f>
        <v>0521</v>
      </c>
      <c r="B16" s="18">
        <f>Tabulka45647505134567891011[[#This Row],[Na účtu zbývá k 30.9.2021]]</f>
        <v>1500</v>
      </c>
      <c r="C16" s="18">
        <f>Tabulka456475051345678910[[#This Row],[Na účtu zbývá k 30.9.21]]-Tabulka456475051345678910[[#This Row],[Zvířátka do školky - 11.10.]]-Tabulka456475051345678910[[#This Row],[Prima Vizus - měření očí
26.10. ]]</f>
        <v>1390.32</v>
      </c>
      <c r="D16" s="2">
        <v>109.68</v>
      </c>
      <c r="E16" s="2">
        <v>0</v>
      </c>
    </row>
    <row r="17" spans="1:5" ht="25.05" customHeight="1" x14ac:dyDescent="0.25">
      <c r="A17" s="10" t="str">
        <f>Tabulka45647505134567891011[[#This Row],[Interní číslo]]</f>
        <v>0921</v>
      </c>
      <c r="B17" s="18">
        <f>Tabulka45647505134567891011[[#This Row],[Na účtu zbývá k 30.9.2021]]</f>
        <v>1500</v>
      </c>
      <c r="C17" s="18">
        <f>Tabulka456475051345678910[[#This Row],[Na účtu zbývá k 30.9.21]]-Tabulka456475051345678910[[#This Row],[Zvířátka do školky - 11.10.]]-Tabulka456475051345678910[[#This Row],[Prima Vizus - měření očí
26.10. ]]</f>
        <v>1330</v>
      </c>
      <c r="D17" s="2">
        <v>0</v>
      </c>
      <c r="E17" s="2">
        <v>170</v>
      </c>
    </row>
    <row r="18" spans="1:5" ht="25.05" customHeight="1" x14ac:dyDescent="0.25">
      <c r="A18" s="10" t="str">
        <f>Tabulka45647505134567891011[[#This Row],[Interní číslo]]</f>
        <v>0621</v>
      </c>
      <c r="B18" s="18">
        <f>Tabulka45647505134567891011[[#This Row],[Na účtu zbývá k 30.9.2021]]</f>
        <v>1500</v>
      </c>
      <c r="C18" s="18">
        <f>Tabulka456475051345678910[[#This Row],[Na účtu zbývá k 30.9.21]]-Tabulka456475051345678910[[#This Row],[Zvířátka do školky - 11.10.]]-Tabulka456475051345678910[[#This Row],[Prima Vizus - měření očí
26.10. ]]</f>
        <v>1220.32</v>
      </c>
      <c r="D18" s="2">
        <v>109.68</v>
      </c>
      <c r="E18" s="2">
        <v>170</v>
      </c>
    </row>
    <row r="19" spans="1:5" ht="25.05" customHeight="1" x14ac:dyDescent="0.25">
      <c r="A19" s="10">
        <f>Tabulka45647505134567891011[[#This Row],[Interní číslo]]</f>
        <v>4521</v>
      </c>
      <c r="B19" s="18">
        <f>Tabulka45647505134567891011[[#This Row],[Na účtu zbývá k 30.9.2021]]</f>
        <v>1500</v>
      </c>
      <c r="C19" s="18">
        <f>Tabulka456475051345678910[[#This Row],[Na účtu zbývá k 30.9.21]]-Tabulka456475051345678910[[#This Row],[Zvířátka do školky - 11.10.]]-Tabulka456475051345678910[[#This Row],[Prima Vizus - měření očí
26.10. ]]</f>
        <v>1390.32</v>
      </c>
      <c r="D19" s="2">
        <v>109.68</v>
      </c>
      <c r="E19" s="2">
        <v>0</v>
      </c>
    </row>
    <row r="20" spans="1:5" ht="25.05" customHeight="1" x14ac:dyDescent="0.25">
      <c r="A20" s="10">
        <f>Tabulka45647505134567891011[[#This Row],[Interní číslo]]</f>
        <v>1521</v>
      </c>
      <c r="B20" s="18">
        <f>Tabulka45647505134567891011[[#This Row],[Na účtu zbývá k 30.9.2021]]</f>
        <v>1500</v>
      </c>
      <c r="C20" s="18">
        <f>Tabulka456475051345678910[[#This Row],[Na účtu zbývá k 30.9.21]]-Tabulka456475051345678910[[#This Row],[Zvířátka do školky - 11.10.]]-Tabulka456475051345678910[[#This Row],[Prima Vizus - měření očí
26.10. ]]</f>
        <v>1220.32</v>
      </c>
      <c r="D20" s="2">
        <v>109.68</v>
      </c>
      <c r="E20" s="2">
        <v>170</v>
      </c>
    </row>
    <row r="21" spans="1:5" ht="25.05" customHeight="1" x14ac:dyDescent="0.25">
      <c r="A21" s="10">
        <f>Tabulka45647505134567891011[[#This Row],[Interní číslo]]</f>
        <v>3221</v>
      </c>
      <c r="B21" s="18">
        <f>Tabulka45647505134567891011[[#This Row],[Na účtu zbývá k 30.9.2021]]</f>
        <v>1500</v>
      </c>
      <c r="C21" s="18">
        <f>Tabulka456475051345678910[[#This Row],[Na účtu zbývá k 30.9.21]]-Tabulka456475051345678910[[#This Row],[Zvířátka do školky - 11.10.]]-Tabulka456475051345678910[[#This Row],[Prima Vizus - měření očí
26.10. ]]</f>
        <v>1390.32</v>
      </c>
      <c r="D21" s="2">
        <v>109.68</v>
      </c>
      <c r="E21" s="2">
        <v>0</v>
      </c>
    </row>
    <row r="22" spans="1:5" ht="25.05" customHeight="1" x14ac:dyDescent="0.25">
      <c r="A22" s="10" t="str">
        <f>Tabulka45647505134567891011[[#This Row],[Interní číslo]]</f>
        <v>0421</v>
      </c>
      <c r="B22" s="18">
        <f>Tabulka45647505134567891011[[#This Row],[Na účtu zbývá k 30.9.2021]]</f>
        <v>1500</v>
      </c>
      <c r="C22" s="18">
        <f>Tabulka456475051345678910[[#This Row],[Na účtu zbývá k 30.9.21]]-Tabulka456475051345678910[[#This Row],[Zvířátka do školky - 11.10.]]-Tabulka456475051345678910[[#This Row],[Prima Vizus - měření očí
26.10. ]]</f>
        <v>1500</v>
      </c>
      <c r="D22" s="2">
        <v>0</v>
      </c>
      <c r="E22" s="2">
        <v>0</v>
      </c>
    </row>
    <row r="23" spans="1:5" ht="25.05" customHeight="1" x14ac:dyDescent="0.25">
      <c r="A23" s="10">
        <f>Tabulka45647505134567891011[[#This Row],[Interní číslo]]</f>
        <v>3321</v>
      </c>
      <c r="B23" s="18">
        <f>Tabulka45647505134567891011[[#This Row],[Na účtu zbývá k 30.9.2021]]</f>
        <v>1500</v>
      </c>
      <c r="C23" s="18">
        <f>Tabulka456475051345678910[[#This Row],[Na účtu zbývá k 30.9.21]]-Tabulka456475051345678910[[#This Row],[Zvířátka do školky - 11.10.]]-Tabulka456475051345678910[[#This Row],[Prima Vizus - měření očí
26.10. ]]</f>
        <v>1330</v>
      </c>
      <c r="D23" s="2">
        <v>0</v>
      </c>
      <c r="E23" s="2">
        <v>170</v>
      </c>
    </row>
    <row r="24" spans="1:5" ht="25.05" customHeight="1" x14ac:dyDescent="0.25">
      <c r="A24" s="10">
        <f>Tabulka45647505134567891011[[#This Row],[Interní číslo]]</f>
        <v>4621</v>
      </c>
      <c r="B24" s="18">
        <f>Tabulka45647505134567891011[[#This Row],[Na účtu zbývá k 30.9.2021]]</f>
        <v>1500</v>
      </c>
      <c r="C24" s="18">
        <f>Tabulka456475051345678910[[#This Row],[Na účtu zbývá k 30.9.21]]-Tabulka456475051345678910[[#This Row],[Zvířátka do školky - 11.10.]]-Tabulka456475051345678910[[#This Row],[Prima Vizus - měření očí
26.10. ]]</f>
        <v>1330</v>
      </c>
      <c r="D24" s="2">
        <v>0</v>
      </c>
      <c r="E24" s="2">
        <v>170</v>
      </c>
    </row>
    <row r="25" spans="1:5" ht="25.05" customHeight="1" x14ac:dyDescent="0.25">
      <c r="A25" s="10">
        <f>Tabulka45647505134567891011[[#This Row],[Interní číslo]]</f>
        <v>5614</v>
      </c>
      <c r="B25" s="18">
        <f>Tabulka45647505134567891011[[#This Row],[Na účtu zbývá k 30.9.2021]]</f>
        <v>1500</v>
      </c>
      <c r="C25" s="18">
        <f>Tabulka456475051345678910[[#This Row],[Na účtu zbývá k 30.9.21]]-Tabulka456475051345678910[[#This Row],[Zvířátka do školky - 11.10.]]-Tabulka456475051345678910[[#This Row],[Prima Vizus - měření očí
26.10. ]]</f>
        <v>1330</v>
      </c>
      <c r="D25" s="2">
        <v>0</v>
      </c>
      <c r="E25" s="2">
        <v>170</v>
      </c>
    </row>
    <row r="26" spans="1:5" ht="25.05" customHeight="1" x14ac:dyDescent="0.25">
      <c r="A26" s="11">
        <f>Tabulka45647505134567891011[[#This Row],[Interní číslo]]</f>
        <v>5650</v>
      </c>
      <c r="B26" s="19">
        <f>Tabulka45647505134567891011[[#This Row],[Na účtu zbývá k 30.9.2021]]</f>
        <v>400</v>
      </c>
      <c r="C26" s="18">
        <f>Tabulka456475051345678910[[#This Row],[Na účtu zbývá k 30.9.21]]-Tabulka456475051345678910[[#This Row],[Zvířátka do školky - 11.10.]]-Tabulka456475051345678910[[#This Row],[Prima Vizus - měření očí
26.10. ]]</f>
        <v>400</v>
      </c>
      <c r="D26" s="2">
        <v>0</v>
      </c>
      <c r="E26" s="2">
        <v>0</v>
      </c>
    </row>
    <row r="27" spans="1:5" ht="25.05" customHeight="1" x14ac:dyDescent="0.25">
      <c r="A27" s="10">
        <f>Tabulka45647505134567891011[[#This Row],[Interní číslo]]</f>
        <v>1921</v>
      </c>
      <c r="B27" s="18">
        <f>Tabulka45647505134567891011[[#This Row],[Na účtu zbývá k 30.9.2021]]</f>
        <v>1500</v>
      </c>
      <c r="C27" s="18">
        <f>Tabulka456475051345678910[[#This Row],[Na účtu zbývá k 30.9.21]]-Tabulka456475051345678910[[#This Row],[Zvířátka do školky - 11.10.]]-Tabulka456475051345678910[[#This Row],[Prima Vizus - měření očí
26.10. ]]</f>
        <v>1220.32</v>
      </c>
      <c r="D27" s="2">
        <v>109.68</v>
      </c>
      <c r="E27" s="2">
        <v>170</v>
      </c>
    </row>
  </sheetData>
  <mergeCells count="1">
    <mergeCell ref="A1:F1"/>
  </mergeCells>
  <pageMargins left="0.70833333333333304" right="0.70833333333333304" top="0.78749999999999998" bottom="0.78749999999999998" header="0.51180555555555496" footer="0.51180555555555496"/>
  <pageSetup paperSize="9" firstPageNumber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zoomScaleNormal="100" workbookViewId="0">
      <selection activeCell="C6" sqref="C6"/>
    </sheetView>
  </sheetViews>
  <sheetFormatPr defaultColWidth="8.44140625" defaultRowHeight="13.2" x14ac:dyDescent="0.25"/>
  <cols>
    <col min="1" max="1" width="21.6640625" style="1" customWidth="1"/>
    <col min="2" max="2" width="17.21875" style="9" customWidth="1"/>
    <col min="3" max="4" width="21.6640625" style="1" customWidth="1"/>
    <col min="5" max="7" width="15.6640625" style="1" customWidth="1"/>
    <col min="8" max="229" width="8.44140625" style="1"/>
    <col min="230" max="230" width="25.44140625" style="1" customWidth="1"/>
    <col min="231" max="260" width="15.6640625" style="1" customWidth="1"/>
    <col min="261" max="261" width="10.77734375" style="1" customWidth="1"/>
    <col min="262" max="262" width="8.44140625" style="1"/>
    <col min="263" max="263" width="14" style="1" customWidth="1"/>
    <col min="264" max="485" width="8.44140625" style="1"/>
    <col min="486" max="486" width="25.44140625" style="1" customWidth="1"/>
    <col min="487" max="516" width="15.6640625" style="1" customWidth="1"/>
    <col min="517" max="517" width="10.77734375" style="1" customWidth="1"/>
    <col min="518" max="518" width="8.44140625" style="1"/>
    <col min="519" max="519" width="14" style="1" customWidth="1"/>
    <col min="520" max="741" width="8.44140625" style="1"/>
    <col min="742" max="742" width="25.44140625" style="1" customWidth="1"/>
    <col min="743" max="772" width="15.6640625" style="1" customWidth="1"/>
    <col min="773" max="773" width="10.77734375" style="1" customWidth="1"/>
    <col min="774" max="774" width="8.44140625" style="1"/>
    <col min="775" max="775" width="14" style="1" customWidth="1"/>
    <col min="776" max="997" width="8.44140625" style="1"/>
    <col min="998" max="998" width="25.44140625" style="1" customWidth="1"/>
    <col min="999" max="1028" width="15.6640625" style="1" customWidth="1"/>
    <col min="1029" max="1029" width="10.77734375" style="1" customWidth="1"/>
    <col min="1030" max="1030" width="8.44140625" style="1"/>
    <col min="1031" max="1031" width="14" style="1" customWidth="1"/>
    <col min="1032" max="1253" width="8.44140625" style="1"/>
    <col min="1254" max="1254" width="25.44140625" style="1" customWidth="1"/>
    <col min="1255" max="1284" width="15.6640625" style="1" customWidth="1"/>
    <col min="1285" max="1285" width="10.77734375" style="1" customWidth="1"/>
    <col min="1286" max="1286" width="8.44140625" style="1"/>
    <col min="1287" max="1287" width="14" style="1" customWidth="1"/>
    <col min="1288" max="1509" width="8.44140625" style="1"/>
    <col min="1510" max="1510" width="25.44140625" style="1" customWidth="1"/>
    <col min="1511" max="1540" width="15.6640625" style="1" customWidth="1"/>
    <col min="1541" max="1541" width="10.77734375" style="1" customWidth="1"/>
    <col min="1542" max="1542" width="8.44140625" style="1"/>
    <col min="1543" max="1543" width="14" style="1" customWidth="1"/>
    <col min="1544" max="1765" width="8.44140625" style="1"/>
    <col min="1766" max="1766" width="25.44140625" style="1" customWidth="1"/>
    <col min="1767" max="1796" width="15.6640625" style="1" customWidth="1"/>
    <col min="1797" max="1797" width="10.77734375" style="1" customWidth="1"/>
    <col min="1798" max="1798" width="8.44140625" style="1"/>
    <col min="1799" max="1799" width="14" style="1" customWidth="1"/>
    <col min="1800" max="2021" width="8.44140625" style="1"/>
    <col min="2022" max="2022" width="25.44140625" style="1" customWidth="1"/>
    <col min="2023" max="2052" width="15.6640625" style="1" customWidth="1"/>
    <col min="2053" max="2053" width="10.77734375" style="1" customWidth="1"/>
    <col min="2054" max="2054" width="8.44140625" style="1"/>
    <col min="2055" max="2055" width="14" style="1" customWidth="1"/>
    <col min="2056" max="2277" width="8.44140625" style="1"/>
    <col min="2278" max="2278" width="25.44140625" style="1" customWidth="1"/>
    <col min="2279" max="2308" width="15.6640625" style="1" customWidth="1"/>
    <col min="2309" max="2309" width="10.77734375" style="1" customWidth="1"/>
    <col min="2310" max="2310" width="8.44140625" style="1"/>
    <col min="2311" max="2311" width="14" style="1" customWidth="1"/>
    <col min="2312" max="2533" width="8.44140625" style="1"/>
    <col min="2534" max="2534" width="25.44140625" style="1" customWidth="1"/>
    <col min="2535" max="2564" width="15.6640625" style="1" customWidth="1"/>
    <col min="2565" max="2565" width="10.77734375" style="1" customWidth="1"/>
    <col min="2566" max="2566" width="8.44140625" style="1"/>
    <col min="2567" max="2567" width="14" style="1" customWidth="1"/>
    <col min="2568" max="2789" width="8.44140625" style="1"/>
    <col min="2790" max="2790" width="25.44140625" style="1" customWidth="1"/>
    <col min="2791" max="2820" width="15.6640625" style="1" customWidth="1"/>
    <col min="2821" max="2821" width="10.77734375" style="1" customWidth="1"/>
    <col min="2822" max="2822" width="8.44140625" style="1"/>
    <col min="2823" max="2823" width="14" style="1" customWidth="1"/>
    <col min="2824" max="3045" width="8.44140625" style="1"/>
    <col min="3046" max="3046" width="25.44140625" style="1" customWidth="1"/>
    <col min="3047" max="3076" width="15.6640625" style="1" customWidth="1"/>
    <col min="3077" max="3077" width="10.77734375" style="1" customWidth="1"/>
    <col min="3078" max="3078" width="8.44140625" style="1"/>
    <col min="3079" max="3079" width="14" style="1" customWidth="1"/>
    <col min="3080" max="3301" width="8.44140625" style="1"/>
    <col min="3302" max="3302" width="25.44140625" style="1" customWidth="1"/>
    <col min="3303" max="3332" width="15.6640625" style="1" customWidth="1"/>
    <col min="3333" max="3333" width="10.77734375" style="1" customWidth="1"/>
    <col min="3334" max="3334" width="8.44140625" style="1"/>
    <col min="3335" max="3335" width="14" style="1" customWidth="1"/>
    <col min="3336" max="3557" width="8.44140625" style="1"/>
    <col min="3558" max="3558" width="25.44140625" style="1" customWidth="1"/>
    <col min="3559" max="3588" width="15.6640625" style="1" customWidth="1"/>
    <col min="3589" max="3589" width="10.77734375" style="1" customWidth="1"/>
    <col min="3590" max="3590" width="8.44140625" style="1"/>
    <col min="3591" max="3591" width="14" style="1" customWidth="1"/>
    <col min="3592" max="3813" width="8.44140625" style="1"/>
    <col min="3814" max="3814" width="25.44140625" style="1" customWidth="1"/>
    <col min="3815" max="3844" width="15.6640625" style="1" customWidth="1"/>
    <col min="3845" max="3845" width="10.77734375" style="1" customWidth="1"/>
    <col min="3846" max="3846" width="8.44140625" style="1"/>
    <col min="3847" max="3847" width="14" style="1" customWidth="1"/>
    <col min="3848" max="4069" width="8.44140625" style="1"/>
    <col min="4070" max="4070" width="25.44140625" style="1" customWidth="1"/>
    <col min="4071" max="4100" width="15.6640625" style="1" customWidth="1"/>
    <col min="4101" max="4101" width="10.77734375" style="1" customWidth="1"/>
    <col min="4102" max="4102" width="8.44140625" style="1"/>
    <col min="4103" max="4103" width="14" style="1" customWidth="1"/>
    <col min="4104" max="4325" width="8.44140625" style="1"/>
    <col min="4326" max="4326" width="25.44140625" style="1" customWidth="1"/>
    <col min="4327" max="4356" width="15.6640625" style="1" customWidth="1"/>
    <col min="4357" max="4357" width="10.77734375" style="1" customWidth="1"/>
    <col min="4358" max="4358" width="8.44140625" style="1"/>
    <col min="4359" max="4359" width="14" style="1" customWidth="1"/>
    <col min="4360" max="4581" width="8.44140625" style="1"/>
    <col min="4582" max="4582" width="25.44140625" style="1" customWidth="1"/>
    <col min="4583" max="4612" width="15.6640625" style="1" customWidth="1"/>
    <col min="4613" max="4613" width="10.77734375" style="1" customWidth="1"/>
    <col min="4614" max="4614" width="8.44140625" style="1"/>
    <col min="4615" max="4615" width="14" style="1" customWidth="1"/>
    <col min="4616" max="4837" width="8.44140625" style="1"/>
    <col min="4838" max="4838" width="25.44140625" style="1" customWidth="1"/>
    <col min="4839" max="4868" width="15.6640625" style="1" customWidth="1"/>
    <col min="4869" max="4869" width="10.77734375" style="1" customWidth="1"/>
    <col min="4870" max="4870" width="8.44140625" style="1"/>
    <col min="4871" max="4871" width="14" style="1" customWidth="1"/>
    <col min="4872" max="5093" width="8.44140625" style="1"/>
    <col min="5094" max="5094" width="25.44140625" style="1" customWidth="1"/>
    <col min="5095" max="5124" width="15.6640625" style="1" customWidth="1"/>
    <col min="5125" max="5125" width="10.77734375" style="1" customWidth="1"/>
    <col min="5126" max="5126" width="8.44140625" style="1"/>
    <col min="5127" max="5127" width="14" style="1" customWidth="1"/>
    <col min="5128" max="5349" width="8.44140625" style="1"/>
    <col min="5350" max="5350" width="25.44140625" style="1" customWidth="1"/>
    <col min="5351" max="5380" width="15.6640625" style="1" customWidth="1"/>
    <col min="5381" max="5381" width="10.77734375" style="1" customWidth="1"/>
    <col min="5382" max="5382" width="8.44140625" style="1"/>
    <col min="5383" max="5383" width="14" style="1" customWidth="1"/>
    <col min="5384" max="5605" width="8.44140625" style="1"/>
    <col min="5606" max="5606" width="25.44140625" style="1" customWidth="1"/>
    <col min="5607" max="5636" width="15.6640625" style="1" customWidth="1"/>
    <col min="5637" max="5637" width="10.77734375" style="1" customWidth="1"/>
    <col min="5638" max="5638" width="8.44140625" style="1"/>
    <col min="5639" max="5639" width="14" style="1" customWidth="1"/>
    <col min="5640" max="5861" width="8.44140625" style="1"/>
    <col min="5862" max="5862" width="25.44140625" style="1" customWidth="1"/>
    <col min="5863" max="5892" width="15.6640625" style="1" customWidth="1"/>
    <col min="5893" max="5893" width="10.77734375" style="1" customWidth="1"/>
    <col min="5894" max="5894" width="8.44140625" style="1"/>
    <col min="5895" max="5895" width="14" style="1" customWidth="1"/>
    <col min="5896" max="6117" width="8.44140625" style="1"/>
    <col min="6118" max="6118" width="25.44140625" style="1" customWidth="1"/>
    <col min="6119" max="6148" width="15.6640625" style="1" customWidth="1"/>
    <col min="6149" max="6149" width="10.77734375" style="1" customWidth="1"/>
    <col min="6150" max="6150" width="8.44140625" style="1"/>
    <col min="6151" max="6151" width="14" style="1" customWidth="1"/>
    <col min="6152" max="6373" width="8.44140625" style="1"/>
    <col min="6374" max="6374" width="25.44140625" style="1" customWidth="1"/>
    <col min="6375" max="6404" width="15.6640625" style="1" customWidth="1"/>
    <col min="6405" max="6405" width="10.77734375" style="1" customWidth="1"/>
    <col min="6406" max="6406" width="8.44140625" style="1"/>
    <col min="6407" max="6407" width="14" style="1" customWidth="1"/>
    <col min="6408" max="6629" width="8.44140625" style="1"/>
    <col min="6630" max="6630" width="25.44140625" style="1" customWidth="1"/>
    <col min="6631" max="6660" width="15.6640625" style="1" customWidth="1"/>
    <col min="6661" max="6661" width="10.77734375" style="1" customWidth="1"/>
    <col min="6662" max="6662" width="8.44140625" style="1"/>
    <col min="6663" max="6663" width="14" style="1" customWidth="1"/>
    <col min="6664" max="6885" width="8.44140625" style="1"/>
    <col min="6886" max="6886" width="25.44140625" style="1" customWidth="1"/>
    <col min="6887" max="6916" width="15.6640625" style="1" customWidth="1"/>
    <col min="6917" max="6917" width="10.77734375" style="1" customWidth="1"/>
    <col min="6918" max="6918" width="8.44140625" style="1"/>
    <col min="6919" max="6919" width="14" style="1" customWidth="1"/>
    <col min="6920" max="7141" width="8.44140625" style="1"/>
    <col min="7142" max="7142" width="25.44140625" style="1" customWidth="1"/>
    <col min="7143" max="7172" width="15.6640625" style="1" customWidth="1"/>
    <col min="7173" max="7173" width="10.77734375" style="1" customWidth="1"/>
    <col min="7174" max="7174" width="8.44140625" style="1"/>
    <col min="7175" max="7175" width="14" style="1" customWidth="1"/>
    <col min="7176" max="7397" width="8.44140625" style="1"/>
    <col min="7398" max="7398" width="25.44140625" style="1" customWidth="1"/>
    <col min="7399" max="7428" width="15.6640625" style="1" customWidth="1"/>
    <col min="7429" max="7429" width="10.77734375" style="1" customWidth="1"/>
    <col min="7430" max="7430" width="8.44140625" style="1"/>
    <col min="7431" max="7431" width="14" style="1" customWidth="1"/>
    <col min="7432" max="7653" width="8.44140625" style="1"/>
    <col min="7654" max="7654" width="25.44140625" style="1" customWidth="1"/>
    <col min="7655" max="7684" width="15.6640625" style="1" customWidth="1"/>
    <col min="7685" max="7685" width="10.77734375" style="1" customWidth="1"/>
    <col min="7686" max="7686" width="8.44140625" style="1"/>
    <col min="7687" max="7687" width="14" style="1" customWidth="1"/>
    <col min="7688" max="7909" width="8.44140625" style="1"/>
    <col min="7910" max="7910" width="25.44140625" style="1" customWidth="1"/>
    <col min="7911" max="7940" width="15.6640625" style="1" customWidth="1"/>
    <col min="7941" max="7941" width="10.77734375" style="1" customWidth="1"/>
    <col min="7942" max="7942" width="8.44140625" style="1"/>
    <col min="7943" max="7943" width="14" style="1" customWidth="1"/>
    <col min="7944" max="8165" width="8.44140625" style="1"/>
    <col min="8166" max="8166" width="25.44140625" style="1" customWidth="1"/>
    <col min="8167" max="8196" width="15.6640625" style="1" customWidth="1"/>
    <col min="8197" max="8197" width="10.77734375" style="1" customWidth="1"/>
    <col min="8198" max="8198" width="8.44140625" style="1"/>
    <col min="8199" max="8199" width="14" style="1" customWidth="1"/>
    <col min="8200" max="8421" width="8.44140625" style="1"/>
    <col min="8422" max="8422" width="25.44140625" style="1" customWidth="1"/>
    <col min="8423" max="8452" width="15.6640625" style="1" customWidth="1"/>
    <col min="8453" max="8453" width="10.77734375" style="1" customWidth="1"/>
    <col min="8454" max="8454" width="8.44140625" style="1"/>
    <col min="8455" max="8455" width="14" style="1" customWidth="1"/>
    <col min="8456" max="8677" width="8.44140625" style="1"/>
    <col min="8678" max="8678" width="25.44140625" style="1" customWidth="1"/>
    <col min="8679" max="8708" width="15.6640625" style="1" customWidth="1"/>
    <col min="8709" max="8709" width="10.77734375" style="1" customWidth="1"/>
    <col min="8710" max="8710" width="8.44140625" style="1"/>
    <col min="8711" max="8711" width="14" style="1" customWidth="1"/>
    <col min="8712" max="8933" width="8.44140625" style="1"/>
    <col min="8934" max="8934" width="25.44140625" style="1" customWidth="1"/>
    <col min="8935" max="8964" width="15.6640625" style="1" customWidth="1"/>
    <col min="8965" max="8965" width="10.77734375" style="1" customWidth="1"/>
    <col min="8966" max="8966" width="8.44140625" style="1"/>
    <col min="8967" max="8967" width="14" style="1" customWidth="1"/>
    <col min="8968" max="9189" width="8.44140625" style="1"/>
    <col min="9190" max="9190" width="25.44140625" style="1" customWidth="1"/>
    <col min="9191" max="9220" width="15.6640625" style="1" customWidth="1"/>
    <col min="9221" max="9221" width="10.77734375" style="1" customWidth="1"/>
    <col min="9222" max="9222" width="8.44140625" style="1"/>
    <col min="9223" max="9223" width="14" style="1" customWidth="1"/>
    <col min="9224" max="9445" width="8.44140625" style="1"/>
    <col min="9446" max="9446" width="25.44140625" style="1" customWidth="1"/>
    <col min="9447" max="9476" width="15.6640625" style="1" customWidth="1"/>
    <col min="9477" max="9477" width="10.77734375" style="1" customWidth="1"/>
    <col min="9478" max="9478" width="8.44140625" style="1"/>
    <col min="9479" max="9479" width="14" style="1" customWidth="1"/>
    <col min="9480" max="9701" width="8.44140625" style="1"/>
    <col min="9702" max="9702" width="25.44140625" style="1" customWidth="1"/>
    <col min="9703" max="9732" width="15.6640625" style="1" customWidth="1"/>
    <col min="9733" max="9733" width="10.77734375" style="1" customWidth="1"/>
    <col min="9734" max="9734" width="8.44140625" style="1"/>
    <col min="9735" max="9735" width="14" style="1" customWidth="1"/>
    <col min="9736" max="9957" width="8.44140625" style="1"/>
    <col min="9958" max="9958" width="25.44140625" style="1" customWidth="1"/>
    <col min="9959" max="9988" width="15.6640625" style="1" customWidth="1"/>
    <col min="9989" max="9989" width="10.77734375" style="1" customWidth="1"/>
    <col min="9990" max="9990" width="8.44140625" style="1"/>
    <col min="9991" max="9991" width="14" style="1" customWidth="1"/>
    <col min="9992" max="10213" width="8.44140625" style="1"/>
    <col min="10214" max="10214" width="25.44140625" style="1" customWidth="1"/>
    <col min="10215" max="10244" width="15.6640625" style="1" customWidth="1"/>
    <col min="10245" max="10245" width="10.77734375" style="1" customWidth="1"/>
    <col min="10246" max="10246" width="8.44140625" style="1"/>
    <col min="10247" max="10247" width="14" style="1" customWidth="1"/>
    <col min="10248" max="10469" width="8.44140625" style="1"/>
    <col min="10470" max="10470" width="25.44140625" style="1" customWidth="1"/>
    <col min="10471" max="10500" width="15.6640625" style="1" customWidth="1"/>
    <col min="10501" max="10501" width="10.77734375" style="1" customWidth="1"/>
    <col min="10502" max="10502" width="8.44140625" style="1"/>
    <col min="10503" max="10503" width="14" style="1" customWidth="1"/>
    <col min="10504" max="10725" width="8.44140625" style="1"/>
    <col min="10726" max="10726" width="25.44140625" style="1" customWidth="1"/>
    <col min="10727" max="10756" width="15.6640625" style="1" customWidth="1"/>
    <col min="10757" max="10757" width="10.77734375" style="1" customWidth="1"/>
    <col min="10758" max="10758" width="8.44140625" style="1"/>
    <col min="10759" max="10759" width="14" style="1" customWidth="1"/>
    <col min="10760" max="10981" width="8.44140625" style="1"/>
    <col min="10982" max="10982" width="25.44140625" style="1" customWidth="1"/>
    <col min="10983" max="11012" width="15.6640625" style="1" customWidth="1"/>
    <col min="11013" max="11013" width="10.77734375" style="1" customWidth="1"/>
    <col min="11014" max="11014" width="8.44140625" style="1"/>
    <col min="11015" max="11015" width="14" style="1" customWidth="1"/>
    <col min="11016" max="11237" width="8.44140625" style="1"/>
    <col min="11238" max="11238" width="25.44140625" style="1" customWidth="1"/>
    <col min="11239" max="11268" width="15.6640625" style="1" customWidth="1"/>
    <col min="11269" max="11269" width="10.77734375" style="1" customWidth="1"/>
    <col min="11270" max="11270" width="8.44140625" style="1"/>
    <col min="11271" max="11271" width="14" style="1" customWidth="1"/>
    <col min="11272" max="11493" width="8.44140625" style="1"/>
    <col min="11494" max="11494" width="25.44140625" style="1" customWidth="1"/>
    <col min="11495" max="11524" width="15.6640625" style="1" customWidth="1"/>
    <col min="11525" max="11525" width="10.77734375" style="1" customWidth="1"/>
    <col min="11526" max="11526" width="8.44140625" style="1"/>
    <col min="11527" max="11527" width="14" style="1" customWidth="1"/>
    <col min="11528" max="11749" width="8.44140625" style="1"/>
    <col min="11750" max="11750" width="25.44140625" style="1" customWidth="1"/>
    <col min="11751" max="11780" width="15.6640625" style="1" customWidth="1"/>
    <col min="11781" max="11781" width="10.77734375" style="1" customWidth="1"/>
    <col min="11782" max="11782" width="8.44140625" style="1"/>
    <col min="11783" max="11783" width="14" style="1" customWidth="1"/>
    <col min="11784" max="12005" width="8.44140625" style="1"/>
    <col min="12006" max="12006" width="25.44140625" style="1" customWidth="1"/>
    <col min="12007" max="12036" width="15.6640625" style="1" customWidth="1"/>
    <col min="12037" max="12037" width="10.77734375" style="1" customWidth="1"/>
    <col min="12038" max="12038" width="8.44140625" style="1"/>
    <col min="12039" max="12039" width="14" style="1" customWidth="1"/>
    <col min="12040" max="12261" width="8.44140625" style="1"/>
    <col min="12262" max="12262" width="25.44140625" style="1" customWidth="1"/>
    <col min="12263" max="12292" width="15.6640625" style="1" customWidth="1"/>
    <col min="12293" max="12293" width="10.77734375" style="1" customWidth="1"/>
    <col min="12294" max="12294" width="8.44140625" style="1"/>
    <col min="12295" max="12295" width="14" style="1" customWidth="1"/>
    <col min="12296" max="12517" width="8.44140625" style="1"/>
    <col min="12518" max="12518" width="25.44140625" style="1" customWidth="1"/>
    <col min="12519" max="12548" width="15.6640625" style="1" customWidth="1"/>
    <col min="12549" max="12549" width="10.77734375" style="1" customWidth="1"/>
    <col min="12550" max="12550" width="8.44140625" style="1"/>
    <col min="12551" max="12551" width="14" style="1" customWidth="1"/>
    <col min="12552" max="12773" width="8.44140625" style="1"/>
    <col min="12774" max="12774" width="25.44140625" style="1" customWidth="1"/>
    <col min="12775" max="12804" width="15.6640625" style="1" customWidth="1"/>
    <col min="12805" max="12805" width="10.77734375" style="1" customWidth="1"/>
    <col min="12806" max="12806" width="8.44140625" style="1"/>
    <col min="12807" max="12807" width="14" style="1" customWidth="1"/>
    <col min="12808" max="13029" width="8.44140625" style="1"/>
    <col min="13030" max="13030" width="25.44140625" style="1" customWidth="1"/>
    <col min="13031" max="13060" width="15.6640625" style="1" customWidth="1"/>
    <col min="13061" max="13061" width="10.77734375" style="1" customWidth="1"/>
    <col min="13062" max="13062" width="8.44140625" style="1"/>
    <col min="13063" max="13063" width="14" style="1" customWidth="1"/>
    <col min="13064" max="13285" width="8.44140625" style="1"/>
    <col min="13286" max="13286" width="25.44140625" style="1" customWidth="1"/>
    <col min="13287" max="13316" width="15.6640625" style="1" customWidth="1"/>
    <col min="13317" max="13317" width="10.77734375" style="1" customWidth="1"/>
    <col min="13318" max="13318" width="8.44140625" style="1"/>
    <col min="13319" max="13319" width="14" style="1" customWidth="1"/>
    <col min="13320" max="13541" width="8.44140625" style="1"/>
    <col min="13542" max="13542" width="25.44140625" style="1" customWidth="1"/>
    <col min="13543" max="13572" width="15.6640625" style="1" customWidth="1"/>
    <col min="13573" max="13573" width="10.77734375" style="1" customWidth="1"/>
    <col min="13574" max="13574" width="8.44140625" style="1"/>
    <col min="13575" max="13575" width="14" style="1" customWidth="1"/>
    <col min="13576" max="13797" width="8.44140625" style="1"/>
    <col min="13798" max="13798" width="25.44140625" style="1" customWidth="1"/>
    <col min="13799" max="13828" width="15.6640625" style="1" customWidth="1"/>
    <col min="13829" max="13829" width="10.77734375" style="1" customWidth="1"/>
    <col min="13830" max="13830" width="8.44140625" style="1"/>
    <col min="13831" max="13831" width="14" style="1" customWidth="1"/>
    <col min="13832" max="14053" width="8.44140625" style="1"/>
    <col min="14054" max="14054" width="25.44140625" style="1" customWidth="1"/>
    <col min="14055" max="14084" width="15.6640625" style="1" customWidth="1"/>
    <col min="14085" max="14085" width="10.77734375" style="1" customWidth="1"/>
    <col min="14086" max="14086" width="8.44140625" style="1"/>
    <col min="14087" max="14087" width="14" style="1" customWidth="1"/>
    <col min="14088" max="14309" width="8.44140625" style="1"/>
    <col min="14310" max="14310" width="25.44140625" style="1" customWidth="1"/>
    <col min="14311" max="14340" width="15.6640625" style="1" customWidth="1"/>
    <col min="14341" max="14341" width="10.77734375" style="1" customWidth="1"/>
    <col min="14342" max="14342" width="8.44140625" style="1"/>
    <col min="14343" max="14343" width="14" style="1" customWidth="1"/>
    <col min="14344" max="14565" width="8.44140625" style="1"/>
    <col min="14566" max="14566" width="25.44140625" style="1" customWidth="1"/>
    <col min="14567" max="14596" width="15.6640625" style="1" customWidth="1"/>
    <col min="14597" max="14597" width="10.77734375" style="1" customWidth="1"/>
    <col min="14598" max="14598" width="8.44140625" style="1"/>
    <col min="14599" max="14599" width="14" style="1" customWidth="1"/>
    <col min="14600" max="14821" width="8.44140625" style="1"/>
    <col min="14822" max="14822" width="25.44140625" style="1" customWidth="1"/>
    <col min="14823" max="14852" width="15.6640625" style="1" customWidth="1"/>
    <col min="14853" max="14853" width="10.77734375" style="1" customWidth="1"/>
    <col min="14854" max="14854" width="8.44140625" style="1"/>
    <col min="14855" max="14855" width="14" style="1" customWidth="1"/>
    <col min="14856" max="15077" width="8.44140625" style="1"/>
    <col min="15078" max="15078" width="25.44140625" style="1" customWidth="1"/>
    <col min="15079" max="15108" width="15.6640625" style="1" customWidth="1"/>
    <col min="15109" max="15109" width="10.77734375" style="1" customWidth="1"/>
    <col min="15110" max="15110" width="8.44140625" style="1"/>
    <col min="15111" max="15111" width="14" style="1" customWidth="1"/>
    <col min="15112" max="15333" width="8.44140625" style="1"/>
    <col min="15334" max="15334" width="25.44140625" style="1" customWidth="1"/>
    <col min="15335" max="15364" width="15.6640625" style="1" customWidth="1"/>
    <col min="15365" max="15365" width="10.77734375" style="1" customWidth="1"/>
    <col min="15366" max="15366" width="8.44140625" style="1"/>
    <col min="15367" max="15367" width="14" style="1" customWidth="1"/>
    <col min="15368" max="15589" width="8.44140625" style="1"/>
    <col min="15590" max="15590" width="25.44140625" style="1" customWidth="1"/>
    <col min="15591" max="15620" width="15.6640625" style="1" customWidth="1"/>
    <col min="15621" max="15621" width="10.77734375" style="1" customWidth="1"/>
    <col min="15622" max="15622" width="8.44140625" style="1"/>
    <col min="15623" max="15623" width="14" style="1" customWidth="1"/>
    <col min="15624" max="15845" width="8.44140625" style="1"/>
    <col min="15846" max="15846" width="25.44140625" style="1" customWidth="1"/>
    <col min="15847" max="15876" width="15.6640625" style="1" customWidth="1"/>
    <col min="15877" max="15877" width="10.77734375" style="1" customWidth="1"/>
    <col min="15878" max="15878" width="8.44140625" style="1"/>
    <col min="15879" max="15879" width="14" style="1" customWidth="1"/>
    <col min="15880" max="16101" width="8.44140625" style="1"/>
    <col min="16102" max="16102" width="25.44140625" style="1" customWidth="1"/>
    <col min="16103" max="16132" width="15.6640625" style="1" customWidth="1"/>
    <col min="16133" max="16133" width="10.77734375" style="1" customWidth="1"/>
    <col min="16134" max="16134" width="8.44140625" style="1"/>
    <col min="16135" max="16135" width="14" style="1" customWidth="1"/>
    <col min="16136" max="16384" width="8.44140625" style="1"/>
  </cols>
  <sheetData>
    <row r="1" spans="1:7" ht="48.75" customHeight="1" x14ac:dyDescent="0.25">
      <c r="A1" s="28" t="s">
        <v>1</v>
      </c>
      <c r="B1" s="28"/>
      <c r="C1" s="28"/>
      <c r="D1" s="28"/>
      <c r="E1" s="28"/>
      <c r="F1" s="28"/>
      <c r="G1" s="28"/>
    </row>
    <row r="2" spans="1:7" ht="66.75" customHeight="1" x14ac:dyDescent="0.25">
      <c r="A2" s="3" t="s">
        <v>10</v>
      </c>
      <c r="B2" s="6" t="s">
        <v>14</v>
      </c>
      <c r="C2" s="6" t="s">
        <v>15</v>
      </c>
      <c r="D2" s="4" t="s">
        <v>2</v>
      </c>
      <c r="E2" s="4" t="s">
        <v>4</v>
      </c>
      <c r="F2" s="4" t="s">
        <v>6</v>
      </c>
    </row>
    <row r="3" spans="1:7" ht="25.05" customHeight="1" x14ac:dyDescent="0.25">
      <c r="A3" s="10">
        <f>Tabulka456475051345678910[[#This Row],[Interní číslo]]</f>
        <v>2321</v>
      </c>
      <c r="B3" s="18">
        <f>Tabulka456475051345678910[[#This Row],[Na účtu zbývá
k 31. 10. 2021]]</f>
        <v>1330</v>
      </c>
      <c r="C3" s="18">
        <f>Tabulka4564750513456789[[#This Row],[Na účtu zbývá
k 31. 10. 2021]]-Tabulka4564750513456789[[#This Row],[Jóga - 9.11.]]-Tabulka4564750513456789[[#This Row],[Keramika -10.11. ]]-Tabulka4564750513456789[[#This Row],[Fond Sidus  ]]</f>
        <v>1230</v>
      </c>
      <c r="D3" s="2">
        <v>0</v>
      </c>
      <c r="E3" s="2">
        <v>100</v>
      </c>
      <c r="F3" s="2">
        <v>0</v>
      </c>
    </row>
    <row r="4" spans="1:7" ht="25.05" customHeight="1" x14ac:dyDescent="0.25">
      <c r="A4" s="10">
        <f>Tabulka456475051345678910[[#This Row],[Interní číslo]]</f>
        <v>4221</v>
      </c>
      <c r="B4" s="18">
        <f>Tabulka456475051345678910[[#This Row],[Na účtu zbývá
k 31. 10. 2021]]</f>
        <v>1330</v>
      </c>
      <c r="C4" s="18">
        <f>Tabulka4564750513456789[[#This Row],[Na účtu zbývá
k 31. 10. 2021]]-Tabulka4564750513456789[[#This Row],[Jóga - 9.11.]]-Tabulka4564750513456789[[#This Row],[Keramika -10.11. ]]-Tabulka4564750513456789[[#This Row],[Fond Sidus  ]]</f>
        <v>1230</v>
      </c>
      <c r="D4" s="2">
        <v>0</v>
      </c>
      <c r="E4" s="2">
        <v>100</v>
      </c>
      <c r="F4" s="2">
        <v>0</v>
      </c>
    </row>
    <row r="5" spans="1:7" ht="25.05" customHeight="1" x14ac:dyDescent="0.25">
      <c r="A5" s="10">
        <f>Tabulka456475051345678910[[#This Row],[Interní číslo]]</f>
        <v>2721</v>
      </c>
      <c r="B5" s="18">
        <f>Tabulka456475051345678910[[#This Row],[Na účtu zbývá
k 31. 10. 2021]]</f>
        <v>1330</v>
      </c>
      <c r="C5" s="18">
        <f>Tabulka4564750513456789[[#This Row],[Na účtu zbývá
k 31. 10. 2021]]-Tabulka4564750513456789[[#This Row],[Jóga - 9.11.]]-Tabulka4564750513456789[[#This Row],[Keramika -10.11. ]]-Tabulka4564750513456789[[#This Row],[Fond Sidus  ]]</f>
        <v>1230</v>
      </c>
      <c r="D5" s="2">
        <v>0</v>
      </c>
      <c r="E5" s="2">
        <v>100</v>
      </c>
      <c r="F5" s="2">
        <v>0</v>
      </c>
    </row>
    <row r="6" spans="1:7" ht="25.05" customHeight="1" x14ac:dyDescent="0.25">
      <c r="A6" s="10" t="str">
        <f>Tabulka456475051345678910[[#This Row],[Interní číslo]]</f>
        <v>5864</v>
      </c>
      <c r="B6" s="18">
        <f>Tabulka456475051345678910[[#This Row],[Na účtu zbývá
k 31. 10. 2021]]</f>
        <v>100</v>
      </c>
      <c r="C6" s="18">
        <f>Tabulka4564750513456789[[#This Row],[Na účtu zbývá
k 31. 10. 2021]]-Tabulka4564750513456789[[#This Row],[Jóga - 9.11.]]-Tabulka4564750513456789[[#This Row],[Keramika -10.11. ]]-Tabulka4564750513456789[[#This Row],[Fond Sidus  ]]</f>
        <v>0</v>
      </c>
      <c r="D6" s="2">
        <v>0</v>
      </c>
      <c r="E6" s="2">
        <v>100</v>
      </c>
      <c r="F6" s="2">
        <v>0</v>
      </c>
    </row>
    <row r="7" spans="1:7" ht="25.05" customHeight="1" x14ac:dyDescent="0.25">
      <c r="A7" s="10">
        <f>Tabulka456475051345678910[[#This Row],[Interní číslo]]</f>
        <v>3421</v>
      </c>
      <c r="B7" s="18">
        <f>Tabulka456475051345678910[[#This Row],[Na účtu zbývá
k 31. 10. 2021]]</f>
        <v>1330</v>
      </c>
      <c r="C7" s="18">
        <f>Tabulka4564750513456789[[#This Row],[Na účtu zbývá
k 31. 10. 2021]]-Tabulka4564750513456789[[#This Row],[Jóga - 9.11.]]-Tabulka4564750513456789[[#This Row],[Keramika -10.11. ]]-Tabulka4564750513456789[[#This Row],[Fond Sidus  ]]</f>
        <v>1071.3</v>
      </c>
      <c r="D7" s="2">
        <v>158.69999999999999</v>
      </c>
      <c r="E7" s="2">
        <v>100</v>
      </c>
      <c r="F7" s="2">
        <v>0</v>
      </c>
    </row>
    <row r="8" spans="1:7" ht="25.05" customHeight="1" x14ac:dyDescent="0.25">
      <c r="A8" s="10">
        <f>Tabulka456475051345678910[[#This Row],[Interní číslo]]</f>
        <v>3621</v>
      </c>
      <c r="B8" s="18">
        <f>Tabulka456475051345678910[[#This Row],[Na účtu zbývá
k 31. 10. 2021]]</f>
        <v>1220.32</v>
      </c>
      <c r="C8" s="18">
        <f>Tabulka4564750513456789[[#This Row],[Na účtu zbývá
k 31. 10. 2021]]-Tabulka4564750513456789[[#This Row],[Jóga - 9.11.]]-Tabulka4564750513456789[[#This Row],[Keramika -10.11. ]]-Tabulka4564750513456789[[#This Row],[Fond Sidus  ]]</f>
        <v>961.61999999999989</v>
      </c>
      <c r="D8" s="2">
        <v>158.69999999999999</v>
      </c>
      <c r="E8" s="2">
        <v>100</v>
      </c>
      <c r="F8" s="2">
        <v>0</v>
      </c>
    </row>
    <row r="9" spans="1:7" ht="25.05" customHeight="1" x14ac:dyDescent="0.25">
      <c r="A9" s="10">
        <f>Tabulka456475051345678910[[#This Row],[Interní číslo]]</f>
        <v>1621</v>
      </c>
      <c r="B9" s="18">
        <f>Tabulka456475051345678910[[#This Row],[Na účtu zbývá
k 31. 10. 2021]]</f>
        <v>1390.32</v>
      </c>
      <c r="C9" s="18">
        <f>Tabulka4564750513456789[[#This Row],[Na účtu zbývá
k 31. 10. 2021]]-Tabulka4564750513456789[[#This Row],[Jóga - 9.11.]]-Tabulka4564750513456789[[#This Row],[Keramika -10.11. ]]-Tabulka4564750513456789[[#This Row],[Fond Sidus  ]]</f>
        <v>1290.32</v>
      </c>
      <c r="D9" s="2">
        <v>0</v>
      </c>
      <c r="E9" s="2">
        <v>100</v>
      </c>
      <c r="F9" s="2">
        <v>0</v>
      </c>
    </row>
    <row r="10" spans="1:7" ht="25.05" customHeight="1" x14ac:dyDescent="0.25">
      <c r="A10" s="10">
        <f>Tabulka456475051345678910[[#This Row],[Interní číslo]]</f>
        <v>4121</v>
      </c>
      <c r="B10" s="18">
        <f>Tabulka456475051345678910[[#This Row],[Na účtu zbývá
k 31. 10. 2021]]</f>
        <v>1330</v>
      </c>
      <c r="C10" s="18">
        <f>Tabulka4564750513456789[[#This Row],[Na účtu zbývá
k 31. 10. 2021]]-Tabulka4564750513456789[[#This Row],[Jóga - 9.11.]]-Tabulka4564750513456789[[#This Row],[Keramika -10.11. ]]-Tabulka4564750513456789[[#This Row],[Fond Sidus  ]]</f>
        <v>1230</v>
      </c>
      <c r="D10" s="2">
        <v>0</v>
      </c>
      <c r="E10" s="2">
        <v>100</v>
      </c>
      <c r="F10" s="2">
        <v>0</v>
      </c>
    </row>
    <row r="11" spans="1:7" ht="25.05" customHeight="1" x14ac:dyDescent="0.25">
      <c r="A11" s="10" t="str">
        <f>Tabulka456475051345678910[[#This Row],[Interní číslo]]</f>
        <v>0721</v>
      </c>
      <c r="B11" s="18">
        <f>Tabulka456475051345678910[[#This Row],[Na účtu zbývá
k 31. 10. 2021]]</f>
        <v>1500</v>
      </c>
      <c r="C11" s="18">
        <f>Tabulka4564750513456789[[#This Row],[Na účtu zbývá
k 31. 10. 2021]]-Tabulka4564750513456789[[#This Row],[Jóga - 9.11.]]-Tabulka4564750513456789[[#This Row],[Keramika -10.11. ]]-Tabulka4564750513456789[[#This Row],[Fond Sidus  ]]</f>
        <v>1241.3</v>
      </c>
      <c r="D11" s="2">
        <v>158.69999999999999</v>
      </c>
      <c r="E11" s="2">
        <v>100</v>
      </c>
      <c r="F11" s="2">
        <v>0</v>
      </c>
    </row>
    <row r="12" spans="1:7" ht="25.05" customHeight="1" x14ac:dyDescent="0.25">
      <c r="A12" s="10">
        <f>Tabulka456475051345678910[[#This Row],[Interní číslo]]</f>
        <v>1021</v>
      </c>
      <c r="B12" s="18">
        <f>Tabulka456475051345678910[[#This Row],[Na účtu zbývá
k 31. 10. 2021]]</f>
        <v>1220.32</v>
      </c>
      <c r="C12" s="18">
        <f>Tabulka4564750513456789[[#This Row],[Na účtu zbývá
k 31. 10. 2021]]-Tabulka4564750513456789[[#This Row],[Jóga - 9.11.]]-Tabulka4564750513456789[[#This Row],[Keramika -10.11. ]]-Tabulka4564750513456789[[#This Row],[Fond Sidus  ]]</f>
        <v>961.61999999999989</v>
      </c>
      <c r="D12" s="2">
        <v>158.69999999999999</v>
      </c>
      <c r="E12" s="2">
        <v>100</v>
      </c>
      <c r="F12" s="2">
        <v>0</v>
      </c>
    </row>
    <row r="13" spans="1:7" ht="25.05" customHeight="1" x14ac:dyDescent="0.25">
      <c r="A13" s="10">
        <f>Tabulka456475051345678910[[#This Row],[Interní číslo]]</f>
        <v>1721</v>
      </c>
      <c r="B13" s="18">
        <f>Tabulka456475051345678910[[#This Row],[Na účtu zbývá
k 31. 10. 2021]]</f>
        <v>1220.32</v>
      </c>
      <c r="C13" s="18">
        <f>Tabulka4564750513456789[[#This Row],[Na účtu zbývá
k 31. 10. 2021]]-Tabulka4564750513456789[[#This Row],[Jóga - 9.11.]]-Tabulka4564750513456789[[#This Row],[Keramika -10.11. ]]-Tabulka4564750513456789[[#This Row],[Fond Sidus  ]]</f>
        <v>1120.32</v>
      </c>
      <c r="D13" s="2">
        <v>0</v>
      </c>
      <c r="E13" s="2">
        <v>100</v>
      </c>
      <c r="F13" s="2">
        <v>0</v>
      </c>
    </row>
    <row r="14" spans="1:7" ht="25.05" customHeight="1" x14ac:dyDescent="0.25">
      <c r="A14" s="10">
        <f>Tabulka456475051345678910[[#This Row],[Interní číslo]]</f>
        <v>1821</v>
      </c>
      <c r="B14" s="18">
        <f>Tabulka456475051345678910[[#This Row],[Na účtu zbývá
k 31. 10. 2021]]</f>
        <v>1330</v>
      </c>
      <c r="C14" s="18">
        <f>Tabulka4564750513456789[[#This Row],[Na účtu zbývá
k 31. 10. 2021]]-Tabulka4564750513456789[[#This Row],[Jóga - 9.11.]]-Tabulka4564750513456789[[#This Row],[Keramika -10.11. ]]-Tabulka4564750513456789[[#This Row],[Fond Sidus  ]]</f>
        <v>1230</v>
      </c>
      <c r="D14" s="2">
        <v>0</v>
      </c>
      <c r="E14" s="2">
        <v>100</v>
      </c>
      <c r="F14" s="2">
        <v>0</v>
      </c>
    </row>
    <row r="15" spans="1:7" ht="25.05" customHeight="1" x14ac:dyDescent="0.25">
      <c r="A15" s="10" t="str">
        <f>Tabulka456475051345678910[[#This Row],[Interní číslo]]</f>
        <v>0821</v>
      </c>
      <c r="B15" s="18">
        <f>Tabulka456475051345678910[[#This Row],[Na účtu zbývá
k 31. 10. 2021]]</f>
        <v>1390.32</v>
      </c>
      <c r="C15" s="18">
        <f>Tabulka4564750513456789[[#This Row],[Na účtu zbývá
k 31. 10. 2021]]-Tabulka4564750513456789[[#This Row],[Jóga - 9.11.]]-Tabulka4564750513456789[[#This Row],[Keramika -10.11. ]]-Tabulka4564750513456789[[#This Row],[Fond Sidus  ]]</f>
        <v>1290.32</v>
      </c>
      <c r="D15" s="2">
        <v>0</v>
      </c>
      <c r="E15" s="2">
        <v>100</v>
      </c>
      <c r="F15" s="2">
        <v>0</v>
      </c>
    </row>
    <row r="16" spans="1:7" ht="25.05" customHeight="1" x14ac:dyDescent="0.25">
      <c r="A16" s="10" t="str">
        <f>Tabulka456475051345678910[[#This Row],[Interní číslo]]</f>
        <v>0521</v>
      </c>
      <c r="B16" s="18">
        <f>Tabulka456475051345678910[[#This Row],[Na účtu zbývá
k 31. 10. 2021]]</f>
        <v>1390.32</v>
      </c>
      <c r="C16" s="18">
        <f>Tabulka4564750513456789[[#This Row],[Na účtu zbývá
k 31. 10. 2021]]-Tabulka4564750513456789[[#This Row],[Jóga - 9.11.]]-Tabulka4564750513456789[[#This Row],[Keramika -10.11. ]]-Tabulka4564750513456789[[#This Row],[Fond Sidus  ]]</f>
        <v>1290.32</v>
      </c>
      <c r="D16" s="2">
        <v>0</v>
      </c>
      <c r="E16" s="2">
        <v>100</v>
      </c>
      <c r="F16" s="2">
        <v>0</v>
      </c>
    </row>
    <row r="17" spans="1:6" ht="25.05" customHeight="1" x14ac:dyDescent="0.25">
      <c r="A17" s="10" t="str">
        <f>Tabulka456475051345678910[[#This Row],[Interní číslo]]</f>
        <v>0921</v>
      </c>
      <c r="B17" s="18">
        <f>Tabulka456475051345678910[[#This Row],[Na účtu zbývá
k 31. 10. 2021]]</f>
        <v>1330</v>
      </c>
      <c r="C17" s="18">
        <f>Tabulka4564750513456789[[#This Row],[Na účtu zbývá
k 31. 10. 2021]]-Tabulka4564750513456789[[#This Row],[Jóga - 9.11.]]-Tabulka4564750513456789[[#This Row],[Keramika -10.11. ]]-Tabulka4564750513456789[[#This Row],[Fond Sidus  ]]</f>
        <v>1071.3</v>
      </c>
      <c r="D17" s="2">
        <v>158.69999999999999</v>
      </c>
      <c r="E17" s="2">
        <v>100</v>
      </c>
      <c r="F17" s="2">
        <v>0</v>
      </c>
    </row>
    <row r="18" spans="1:6" ht="25.05" customHeight="1" x14ac:dyDescent="0.25">
      <c r="A18" s="10" t="str">
        <f>Tabulka456475051345678910[[#This Row],[Interní číslo]]</f>
        <v>0621</v>
      </c>
      <c r="B18" s="18">
        <f>Tabulka456475051345678910[[#This Row],[Na účtu zbývá
k 31. 10. 2021]]</f>
        <v>1220.32</v>
      </c>
      <c r="C18" s="18">
        <f>Tabulka4564750513456789[[#This Row],[Na účtu zbývá
k 31. 10. 2021]]-Tabulka4564750513456789[[#This Row],[Jóga - 9.11.]]-Tabulka4564750513456789[[#This Row],[Keramika -10.11. ]]-Tabulka4564750513456789[[#This Row],[Fond Sidus  ]]</f>
        <v>1120.32</v>
      </c>
      <c r="D18" s="2">
        <v>0</v>
      </c>
      <c r="E18" s="2">
        <v>100</v>
      </c>
      <c r="F18" s="2">
        <v>0</v>
      </c>
    </row>
    <row r="19" spans="1:6" ht="25.05" customHeight="1" x14ac:dyDescent="0.25">
      <c r="A19" s="10">
        <f>Tabulka456475051345678910[[#This Row],[Interní číslo]]</f>
        <v>4521</v>
      </c>
      <c r="B19" s="18">
        <f>Tabulka456475051345678910[[#This Row],[Na účtu zbývá
k 31. 10. 2021]]</f>
        <v>1390.32</v>
      </c>
      <c r="C19" s="18">
        <f>Tabulka4564750513456789[[#This Row],[Na účtu zbývá
k 31. 10. 2021]]-Tabulka4564750513456789[[#This Row],[Jóga - 9.11.]]-Tabulka4564750513456789[[#This Row],[Keramika -10.11. ]]-Tabulka4564750513456789[[#This Row],[Fond Sidus  ]]</f>
        <v>1131.6199999999999</v>
      </c>
      <c r="D19" s="2">
        <v>158.69999999999999</v>
      </c>
      <c r="E19" s="2">
        <v>100</v>
      </c>
      <c r="F19" s="2">
        <v>0</v>
      </c>
    </row>
    <row r="20" spans="1:6" ht="25.05" customHeight="1" x14ac:dyDescent="0.25">
      <c r="A20" s="10">
        <f>Tabulka456475051345678910[[#This Row],[Interní číslo]]</f>
        <v>1521</v>
      </c>
      <c r="B20" s="18">
        <f>Tabulka456475051345678910[[#This Row],[Na účtu zbývá
k 31. 10. 2021]]</f>
        <v>1220.32</v>
      </c>
      <c r="C20" s="18">
        <f>Tabulka4564750513456789[[#This Row],[Na účtu zbývá
k 31. 10. 2021]]-Tabulka4564750513456789[[#This Row],[Jóga - 9.11.]]-Tabulka4564750513456789[[#This Row],[Keramika -10.11. ]]-Tabulka4564750513456789[[#This Row],[Fond Sidus  ]]</f>
        <v>861.61999999999989</v>
      </c>
      <c r="D20" s="2">
        <v>158.69999999999999</v>
      </c>
      <c r="E20" s="2">
        <v>100</v>
      </c>
      <c r="F20" s="2">
        <v>100</v>
      </c>
    </row>
    <row r="21" spans="1:6" ht="25.05" customHeight="1" x14ac:dyDescent="0.25">
      <c r="A21" s="10">
        <f>Tabulka456475051345678910[[#This Row],[Interní číslo]]</f>
        <v>3221</v>
      </c>
      <c r="B21" s="18">
        <f>Tabulka456475051345678910[[#This Row],[Na účtu zbývá
k 31. 10. 2021]]</f>
        <v>1390.32</v>
      </c>
      <c r="C21" s="18">
        <f>Tabulka4564750513456789[[#This Row],[Na účtu zbývá
k 31. 10. 2021]]-Tabulka4564750513456789[[#This Row],[Jóga - 9.11.]]-Tabulka4564750513456789[[#This Row],[Keramika -10.11. ]]-Tabulka4564750513456789[[#This Row],[Fond Sidus  ]]</f>
        <v>1290.32</v>
      </c>
      <c r="D21" s="2">
        <v>0</v>
      </c>
      <c r="E21" s="2">
        <v>100</v>
      </c>
      <c r="F21" s="2">
        <v>0</v>
      </c>
    </row>
    <row r="22" spans="1:6" ht="25.05" customHeight="1" x14ac:dyDescent="0.25">
      <c r="A22" s="10" t="str">
        <f>Tabulka456475051345678910[[#This Row],[Interní číslo]]</f>
        <v>0421</v>
      </c>
      <c r="B22" s="18">
        <f>Tabulka456475051345678910[[#This Row],[Na účtu zbývá
k 31. 10. 2021]]</f>
        <v>1500</v>
      </c>
      <c r="C22" s="18">
        <f>Tabulka4564750513456789[[#This Row],[Na účtu zbývá
k 31. 10. 2021]]-Tabulka4564750513456789[[#This Row],[Jóga - 9.11.]]-Tabulka4564750513456789[[#This Row],[Keramika -10.11. ]]-Tabulka4564750513456789[[#This Row],[Fond Sidus  ]]</f>
        <v>1400</v>
      </c>
      <c r="D22" s="2">
        <v>0</v>
      </c>
      <c r="E22" s="2">
        <v>100</v>
      </c>
      <c r="F22" s="2">
        <v>0</v>
      </c>
    </row>
    <row r="23" spans="1:6" ht="25.05" customHeight="1" x14ac:dyDescent="0.25">
      <c r="A23" s="10">
        <f>Tabulka456475051345678910[[#This Row],[Interní číslo]]</f>
        <v>3321</v>
      </c>
      <c r="B23" s="18">
        <f>Tabulka456475051345678910[[#This Row],[Na účtu zbývá
k 31. 10. 2021]]</f>
        <v>1330</v>
      </c>
      <c r="C23" s="18">
        <f>Tabulka4564750513456789[[#This Row],[Na účtu zbývá
k 31. 10. 2021]]-Tabulka4564750513456789[[#This Row],[Jóga - 9.11.]]-Tabulka4564750513456789[[#This Row],[Keramika -10.11. ]]-Tabulka4564750513456789[[#This Row],[Fond Sidus  ]]</f>
        <v>1230</v>
      </c>
      <c r="D23" s="2">
        <v>0</v>
      </c>
      <c r="E23" s="2">
        <v>100</v>
      </c>
      <c r="F23" s="2">
        <v>0</v>
      </c>
    </row>
    <row r="24" spans="1:6" ht="25.05" customHeight="1" x14ac:dyDescent="0.25">
      <c r="A24" s="10">
        <f>Tabulka456475051345678910[[#This Row],[Interní číslo]]</f>
        <v>4621</v>
      </c>
      <c r="B24" s="18">
        <f>Tabulka456475051345678910[[#This Row],[Na účtu zbývá
k 31. 10. 2021]]</f>
        <v>1330</v>
      </c>
      <c r="C24" s="18">
        <f>Tabulka4564750513456789[[#This Row],[Na účtu zbývá
k 31. 10. 2021]]-Tabulka4564750513456789[[#This Row],[Jóga - 9.11.]]-Tabulka4564750513456789[[#This Row],[Keramika -10.11. ]]-Tabulka4564750513456789[[#This Row],[Fond Sidus  ]]</f>
        <v>1230</v>
      </c>
      <c r="D24" s="2">
        <v>0</v>
      </c>
      <c r="E24" s="2">
        <v>100</v>
      </c>
      <c r="F24" s="2">
        <v>0</v>
      </c>
    </row>
    <row r="25" spans="1:6" ht="25.05" customHeight="1" x14ac:dyDescent="0.25">
      <c r="A25" s="10">
        <f>Tabulka456475051345678910[[#This Row],[Interní číslo]]</f>
        <v>5614</v>
      </c>
      <c r="B25" s="18">
        <f>Tabulka456475051345678910[[#This Row],[Na účtu zbývá
k 31. 10. 2021]]</f>
        <v>1330</v>
      </c>
      <c r="C25" s="18">
        <f>Tabulka4564750513456789[[#This Row],[Na účtu zbývá
k 31. 10. 2021]]-Tabulka4564750513456789[[#This Row],[Jóga - 9.11.]]-Tabulka4564750513456789[[#This Row],[Keramika -10.11. ]]-Tabulka4564750513456789[[#This Row],[Fond Sidus  ]]</f>
        <v>1230</v>
      </c>
      <c r="D25" s="2">
        <v>0</v>
      </c>
      <c r="E25" s="2">
        <v>100</v>
      </c>
      <c r="F25" s="2">
        <v>0</v>
      </c>
    </row>
    <row r="26" spans="1:6" ht="25.05" customHeight="1" x14ac:dyDescent="0.25">
      <c r="A26" s="11">
        <f>Tabulka456475051345678910[[#This Row],[Interní číslo]]</f>
        <v>5650</v>
      </c>
      <c r="B26" s="19">
        <f>Tabulka456475051345678910[[#This Row],[Na účtu zbývá
k 31. 10. 2021]]</f>
        <v>400</v>
      </c>
      <c r="C26" s="18">
        <f>Tabulka4564750513456789[[#This Row],[Na účtu zbývá
k 31. 10. 2021]]-Tabulka4564750513456789[[#This Row],[Jóga - 9.11.]]-Tabulka4564750513456789[[#This Row],[Keramika -10.11. ]]-Tabulka4564750513456789[[#This Row],[Fond Sidus  ]]</f>
        <v>400</v>
      </c>
      <c r="D26" s="2">
        <v>0</v>
      </c>
      <c r="E26" s="2">
        <v>0</v>
      </c>
      <c r="F26" s="2">
        <v>0</v>
      </c>
    </row>
    <row r="27" spans="1:6" ht="25.05" customHeight="1" x14ac:dyDescent="0.25">
      <c r="A27" s="10">
        <f>Tabulka456475051345678910[[#This Row],[Interní číslo]]</f>
        <v>1921</v>
      </c>
      <c r="B27" s="18">
        <f>Tabulka456475051345678910[[#This Row],[Na účtu zbývá
k 31. 10. 2021]]</f>
        <v>1220.32</v>
      </c>
      <c r="C27" s="18">
        <f>Tabulka4564750513456789[[#This Row],[Na účtu zbývá
k 31. 10. 2021]]-Tabulka4564750513456789[[#This Row],[Jóga - 9.11.]]-Tabulka4564750513456789[[#This Row],[Keramika -10.11. ]]-Tabulka4564750513456789[[#This Row],[Fond Sidus  ]]</f>
        <v>1120.32</v>
      </c>
      <c r="D27" s="2">
        <v>0</v>
      </c>
      <c r="E27" s="2">
        <v>100</v>
      </c>
      <c r="F27" s="2">
        <v>0</v>
      </c>
    </row>
  </sheetData>
  <mergeCells count="1">
    <mergeCell ref="A1:G1"/>
  </mergeCells>
  <pageMargins left="0.70833333333333304" right="0.70833333333333304" top="0.78749999999999998" bottom="0.78749999999999998" header="0.51180555555555496" footer="0.51180555555555496"/>
  <pageSetup paperSize="9" firstPageNumber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"/>
  <sheetViews>
    <sheetView zoomScaleNormal="100" workbookViewId="0">
      <selection activeCell="A2" sqref="A1:A1048576"/>
    </sheetView>
  </sheetViews>
  <sheetFormatPr defaultColWidth="8.44140625" defaultRowHeight="13.2" x14ac:dyDescent="0.25"/>
  <cols>
    <col min="1" max="1" width="13.44140625" style="9" customWidth="1"/>
    <col min="2" max="3" width="21.6640625" style="1" customWidth="1"/>
    <col min="4" max="4" width="15.6640625" style="1" customWidth="1"/>
    <col min="5" max="226" width="8.44140625" style="1"/>
    <col min="227" max="227" width="25.44140625" style="1" customWidth="1"/>
    <col min="228" max="257" width="15.6640625" style="1" customWidth="1"/>
    <col min="258" max="258" width="10.77734375" style="1" customWidth="1"/>
    <col min="259" max="259" width="8.44140625" style="1"/>
    <col min="260" max="260" width="14" style="1" customWidth="1"/>
    <col min="261" max="482" width="8.44140625" style="1"/>
    <col min="483" max="483" width="25.44140625" style="1" customWidth="1"/>
    <col min="484" max="513" width="15.6640625" style="1" customWidth="1"/>
    <col min="514" max="514" width="10.77734375" style="1" customWidth="1"/>
    <col min="515" max="515" width="8.44140625" style="1"/>
    <col min="516" max="516" width="14" style="1" customWidth="1"/>
    <col min="517" max="738" width="8.44140625" style="1"/>
    <col min="739" max="739" width="25.44140625" style="1" customWidth="1"/>
    <col min="740" max="769" width="15.6640625" style="1" customWidth="1"/>
    <col min="770" max="770" width="10.77734375" style="1" customWidth="1"/>
    <col min="771" max="771" width="8.44140625" style="1"/>
    <col min="772" max="772" width="14" style="1" customWidth="1"/>
    <col min="773" max="994" width="8.44140625" style="1"/>
    <col min="995" max="995" width="25.44140625" style="1" customWidth="1"/>
    <col min="996" max="1025" width="15.6640625" style="1" customWidth="1"/>
    <col min="1026" max="1026" width="10.77734375" style="1" customWidth="1"/>
    <col min="1027" max="1027" width="8.44140625" style="1"/>
    <col min="1028" max="1028" width="14" style="1" customWidth="1"/>
    <col min="1029" max="1250" width="8.44140625" style="1"/>
    <col min="1251" max="1251" width="25.44140625" style="1" customWidth="1"/>
    <col min="1252" max="1281" width="15.6640625" style="1" customWidth="1"/>
    <col min="1282" max="1282" width="10.77734375" style="1" customWidth="1"/>
    <col min="1283" max="1283" width="8.44140625" style="1"/>
    <col min="1284" max="1284" width="14" style="1" customWidth="1"/>
    <col min="1285" max="1506" width="8.44140625" style="1"/>
    <col min="1507" max="1507" width="25.44140625" style="1" customWidth="1"/>
    <col min="1508" max="1537" width="15.6640625" style="1" customWidth="1"/>
    <col min="1538" max="1538" width="10.77734375" style="1" customWidth="1"/>
    <col min="1539" max="1539" width="8.44140625" style="1"/>
    <col min="1540" max="1540" width="14" style="1" customWidth="1"/>
    <col min="1541" max="1762" width="8.44140625" style="1"/>
    <col min="1763" max="1763" width="25.44140625" style="1" customWidth="1"/>
    <col min="1764" max="1793" width="15.6640625" style="1" customWidth="1"/>
    <col min="1794" max="1794" width="10.77734375" style="1" customWidth="1"/>
    <col min="1795" max="1795" width="8.44140625" style="1"/>
    <col min="1796" max="1796" width="14" style="1" customWidth="1"/>
    <col min="1797" max="2018" width="8.44140625" style="1"/>
    <col min="2019" max="2019" width="25.44140625" style="1" customWidth="1"/>
    <col min="2020" max="2049" width="15.6640625" style="1" customWidth="1"/>
    <col min="2050" max="2050" width="10.77734375" style="1" customWidth="1"/>
    <col min="2051" max="2051" width="8.44140625" style="1"/>
    <col min="2052" max="2052" width="14" style="1" customWidth="1"/>
    <col min="2053" max="2274" width="8.44140625" style="1"/>
    <col min="2275" max="2275" width="25.44140625" style="1" customWidth="1"/>
    <col min="2276" max="2305" width="15.6640625" style="1" customWidth="1"/>
    <col min="2306" max="2306" width="10.77734375" style="1" customWidth="1"/>
    <col min="2307" max="2307" width="8.44140625" style="1"/>
    <col min="2308" max="2308" width="14" style="1" customWidth="1"/>
    <col min="2309" max="2530" width="8.44140625" style="1"/>
    <col min="2531" max="2531" width="25.44140625" style="1" customWidth="1"/>
    <col min="2532" max="2561" width="15.6640625" style="1" customWidth="1"/>
    <col min="2562" max="2562" width="10.77734375" style="1" customWidth="1"/>
    <col min="2563" max="2563" width="8.44140625" style="1"/>
    <col min="2564" max="2564" width="14" style="1" customWidth="1"/>
    <col min="2565" max="2786" width="8.44140625" style="1"/>
    <col min="2787" max="2787" width="25.44140625" style="1" customWidth="1"/>
    <col min="2788" max="2817" width="15.6640625" style="1" customWidth="1"/>
    <col min="2818" max="2818" width="10.77734375" style="1" customWidth="1"/>
    <col min="2819" max="2819" width="8.44140625" style="1"/>
    <col min="2820" max="2820" width="14" style="1" customWidth="1"/>
    <col min="2821" max="3042" width="8.44140625" style="1"/>
    <col min="3043" max="3043" width="25.44140625" style="1" customWidth="1"/>
    <col min="3044" max="3073" width="15.6640625" style="1" customWidth="1"/>
    <col min="3074" max="3074" width="10.77734375" style="1" customWidth="1"/>
    <col min="3075" max="3075" width="8.44140625" style="1"/>
    <col min="3076" max="3076" width="14" style="1" customWidth="1"/>
    <col min="3077" max="3298" width="8.44140625" style="1"/>
    <col min="3299" max="3299" width="25.44140625" style="1" customWidth="1"/>
    <col min="3300" max="3329" width="15.6640625" style="1" customWidth="1"/>
    <col min="3330" max="3330" width="10.77734375" style="1" customWidth="1"/>
    <col min="3331" max="3331" width="8.44140625" style="1"/>
    <col min="3332" max="3332" width="14" style="1" customWidth="1"/>
    <col min="3333" max="3554" width="8.44140625" style="1"/>
    <col min="3555" max="3555" width="25.44140625" style="1" customWidth="1"/>
    <col min="3556" max="3585" width="15.6640625" style="1" customWidth="1"/>
    <col min="3586" max="3586" width="10.77734375" style="1" customWidth="1"/>
    <col min="3587" max="3587" width="8.44140625" style="1"/>
    <col min="3588" max="3588" width="14" style="1" customWidth="1"/>
    <col min="3589" max="3810" width="8.44140625" style="1"/>
    <col min="3811" max="3811" width="25.44140625" style="1" customWidth="1"/>
    <col min="3812" max="3841" width="15.6640625" style="1" customWidth="1"/>
    <col min="3842" max="3842" width="10.77734375" style="1" customWidth="1"/>
    <col min="3843" max="3843" width="8.44140625" style="1"/>
    <col min="3844" max="3844" width="14" style="1" customWidth="1"/>
    <col min="3845" max="4066" width="8.44140625" style="1"/>
    <col min="4067" max="4067" width="25.44140625" style="1" customWidth="1"/>
    <col min="4068" max="4097" width="15.6640625" style="1" customWidth="1"/>
    <col min="4098" max="4098" width="10.77734375" style="1" customWidth="1"/>
    <col min="4099" max="4099" width="8.44140625" style="1"/>
    <col min="4100" max="4100" width="14" style="1" customWidth="1"/>
    <col min="4101" max="4322" width="8.44140625" style="1"/>
    <col min="4323" max="4323" width="25.44140625" style="1" customWidth="1"/>
    <col min="4324" max="4353" width="15.6640625" style="1" customWidth="1"/>
    <col min="4354" max="4354" width="10.77734375" style="1" customWidth="1"/>
    <col min="4355" max="4355" width="8.44140625" style="1"/>
    <col min="4356" max="4356" width="14" style="1" customWidth="1"/>
    <col min="4357" max="4578" width="8.44140625" style="1"/>
    <col min="4579" max="4579" width="25.44140625" style="1" customWidth="1"/>
    <col min="4580" max="4609" width="15.6640625" style="1" customWidth="1"/>
    <col min="4610" max="4610" width="10.77734375" style="1" customWidth="1"/>
    <col min="4611" max="4611" width="8.44140625" style="1"/>
    <col min="4612" max="4612" width="14" style="1" customWidth="1"/>
    <col min="4613" max="4834" width="8.44140625" style="1"/>
    <col min="4835" max="4835" width="25.44140625" style="1" customWidth="1"/>
    <col min="4836" max="4865" width="15.6640625" style="1" customWidth="1"/>
    <col min="4866" max="4866" width="10.77734375" style="1" customWidth="1"/>
    <col min="4867" max="4867" width="8.44140625" style="1"/>
    <col min="4868" max="4868" width="14" style="1" customWidth="1"/>
    <col min="4869" max="5090" width="8.44140625" style="1"/>
    <col min="5091" max="5091" width="25.44140625" style="1" customWidth="1"/>
    <col min="5092" max="5121" width="15.6640625" style="1" customWidth="1"/>
    <col min="5122" max="5122" width="10.77734375" style="1" customWidth="1"/>
    <col min="5123" max="5123" width="8.44140625" style="1"/>
    <col min="5124" max="5124" width="14" style="1" customWidth="1"/>
    <col min="5125" max="5346" width="8.44140625" style="1"/>
    <col min="5347" max="5347" width="25.44140625" style="1" customWidth="1"/>
    <col min="5348" max="5377" width="15.6640625" style="1" customWidth="1"/>
    <col min="5378" max="5378" width="10.77734375" style="1" customWidth="1"/>
    <col min="5379" max="5379" width="8.44140625" style="1"/>
    <col min="5380" max="5380" width="14" style="1" customWidth="1"/>
    <col min="5381" max="5602" width="8.44140625" style="1"/>
    <col min="5603" max="5603" width="25.44140625" style="1" customWidth="1"/>
    <col min="5604" max="5633" width="15.6640625" style="1" customWidth="1"/>
    <col min="5634" max="5634" width="10.77734375" style="1" customWidth="1"/>
    <col min="5635" max="5635" width="8.44140625" style="1"/>
    <col min="5636" max="5636" width="14" style="1" customWidth="1"/>
    <col min="5637" max="5858" width="8.44140625" style="1"/>
    <col min="5859" max="5859" width="25.44140625" style="1" customWidth="1"/>
    <col min="5860" max="5889" width="15.6640625" style="1" customWidth="1"/>
    <col min="5890" max="5890" width="10.77734375" style="1" customWidth="1"/>
    <col min="5891" max="5891" width="8.44140625" style="1"/>
    <col min="5892" max="5892" width="14" style="1" customWidth="1"/>
    <col min="5893" max="6114" width="8.44140625" style="1"/>
    <col min="6115" max="6115" width="25.44140625" style="1" customWidth="1"/>
    <col min="6116" max="6145" width="15.6640625" style="1" customWidth="1"/>
    <col min="6146" max="6146" width="10.77734375" style="1" customWidth="1"/>
    <col min="6147" max="6147" width="8.44140625" style="1"/>
    <col min="6148" max="6148" width="14" style="1" customWidth="1"/>
    <col min="6149" max="6370" width="8.44140625" style="1"/>
    <col min="6371" max="6371" width="25.44140625" style="1" customWidth="1"/>
    <col min="6372" max="6401" width="15.6640625" style="1" customWidth="1"/>
    <col min="6402" max="6402" width="10.77734375" style="1" customWidth="1"/>
    <col min="6403" max="6403" width="8.44140625" style="1"/>
    <col min="6404" max="6404" width="14" style="1" customWidth="1"/>
    <col min="6405" max="6626" width="8.44140625" style="1"/>
    <col min="6627" max="6627" width="25.44140625" style="1" customWidth="1"/>
    <col min="6628" max="6657" width="15.6640625" style="1" customWidth="1"/>
    <col min="6658" max="6658" width="10.77734375" style="1" customWidth="1"/>
    <col min="6659" max="6659" width="8.44140625" style="1"/>
    <col min="6660" max="6660" width="14" style="1" customWidth="1"/>
    <col min="6661" max="6882" width="8.44140625" style="1"/>
    <col min="6883" max="6883" width="25.44140625" style="1" customWidth="1"/>
    <col min="6884" max="6913" width="15.6640625" style="1" customWidth="1"/>
    <col min="6914" max="6914" width="10.77734375" style="1" customWidth="1"/>
    <col min="6915" max="6915" width="8.44140625" style="1"/>
    <col min="6916" max="6916" width="14" style="1" customWidth="1"/>
    <col min="6917" max="7138" width="8.44140625" style="1"/>
    <col min="7139" max="7139" width="25.44140625" style="1" customWidth="1"/>
    <col min="7140" max="7169" width="15.6640625" style="1" customWidth="1"/>
    <col min="7170" max="7170" width="10.77734375" style="1" customWidth="1"/>
    <col min="7171" max="7171" width="8.44140625" style="1"/>
    <col min="7172" max="7172" width="14" style="1" customWidth="1"/>
    <col min="7173" max="7394" width="8.44140625" style="1"/>
    <col min="7395" max="7395" width="25.44140625" style="1" customWidth="1"/>
    <col min="7396" max="7425" width="15.6640625" style="1" customWidth="1"/>
    <col min="7426" max="7426" width="10.77734375" style="1" customWidth="1"/>
    <col min="7427" max="7427" width="8.44140625" style="1"/>
    <col min="7428" max="7428" width="14" style="1" customWidth="1"/>
    <col min="7429" max="7650" width="8.44140625" style="1"/>
    <col min="7651" max="7651" width="25.44140625" style="1" customWidth="1"/>
    <col min="7652" max="7681" width="15.6640625" style="1" customWidth="1"/>
    <col min="7682" max="7682" width="10.77734375" style="1" customWidth="1"/>
    <col min="7683" max="7683" width="8.44140625" style="1"/>
    <col min="7684" max="7684" width="14" style="1" customWidth="1"/>
    <col min="7685" max="7906" width="8.44140625" style="1"/>
    <col min="7907" max="7907" width="25.44140625" style="1" customWidth="1"/>
    <col min="7908" max="7937" width="15.6640625" style="1" customWidth="1"/>
    <col min="7938" max="7938" width="10.77734375" style="1" customWidth="1"/>
    <col min="7939" max="7939" width="8.44140625" style="1"/>
    <col min="7940" max="7940" width="14" style="1" customWidth="1"/>
    <col min="7941" max="8162" width="8.44140625" style="1"/>
    <col min="8163" max="8163" width="25.44140625" style="1" customWidth="1"/>
    <col min="8164" max="8193" width="15.6640625" style="1" customWidth="1"/>
    <col min="8194" max="8194" width="10.77734375" style="1" customWidth="1"/>
    <col min="8195" max="8195" width="8.44140625" style="1"/>
    <col min="8196" max="8196" width="14" style="1" customWidth="1"/>
    <col min="8197" max="8418" width="8.44140625" style="1"/>
    <col min="8419" max="8419" width="25.44140625" style="1" customWidth="1"/>
    <col min="8420" max="8449" width="15.6640625" style="1" customWidth="1"/>
    <col min="8450" max="8450" width="10.77734375" style="1" customWidth="1"/>
    <col min="8451" max="8451" width="8.44140625" style="1"/>
    <col min="8452" max="8452" width="14" style="1" customWidth="1"/>
    <col min="8453" max="8674" width="8.44140625" style="1"/>
    <col min="8675" max="8675" width="25.44140625" style="1" customWidth="1"/>
    <col min="8676" max="8705" width="15.6640625" style="1" customWidth="1"/>
    <col min="8706" max="8706" width="10.77734375" style="1" customWidth="1"/>
    <col min="8707" max="8707" width="8.44140625" style="1"/>
    <col min="8708" max="8708" width="14" style="1" customWidth="1"/>
    <col min="8709" max="8930" width="8.44140625" style="1"/>
    <col min="8931" max="8931" width="25.44140625" style="1" customWidth="1"/>
    <col min="8932" max="8961" width="15.6640625" style="1" customWidth="1"/>
    <col min="8962" max="8962" width="10.77734375" style="1" customWidth="1"/>
    <col min="8963" max="8963" width="8.44140625" style="1"/>
    <col min="8964" max="8964" width="14" style="1" customWidth="1"/>
    <col min="8965" max="9186" width="8.44140625" style="1"/>
    <col min="9187" max="9187" width="25.44140625" style="1" customWidth="1"/>
    <col min="9188" max="9217" width="15.6640625" style="1" customWidth="1"/>
    <col min="9218" max="9218" width="10.77734375" style="1" customWidth="1"/>
    <col min="9219" max="9219" width="8.44140625" style="1"/>
    <col min="9220" max="9220" width="14" style="1" customWidth="1"/>
    <col min="9221" max="9442" width="8.44140625" style="1"/>
    <col min="9443" max="9443" width="25.44140625" style="1" customWidth="1"/>
    <col min="9444" max="9473" width="15.6640625" style="1" customWidth="1"/>
    <col min="9474" max="9474" width="10.77734375" style="1" customWidth="1"/>
    <col min="9475" max="9475" width="8.44140625" style="1"/>
    <col min="9476" max="9476" width="14" style="1" customWidth="1"/>
    <col min="9477" max="9698" width="8.44140625" style="1"/>
    <col min="9699" max="9699" width="25.44140625" style="1" customWidth="1"/>
    <col min="9700" max="9729" width="15.6640625" style="1" customWidth="1"/>
    <col min="9730" max="9730" width="10.77734375" style="1" customWidth="1"/>
    <col min="9731" max="9731" width="8.44140625" style="1"/>
    <col min="9732" max="9732" width="14" style="1" customWidth="1"/>
    <col min="9733" max="9954" width="8.44140625" style="1"/>
    <col min="9955" max="9955" width="25.44140625" style="1" customWidth="1"/>
    <col min="9956" max="9985" width="15.6640625" style="1" customWidth="1"/>
    <col min="9986" max="9986" width="10.77734375" style="1" customWidth="1"/>
    <col min="9987" max="9987" width="8.44140625" style="1"/>
    <col min="9988" max="9988" width="14" style="1" customWidth="1"/>
    <col min="9989" max="10210" width="8.44140625" style="1"/>
    <col min="10211" max="10211" width="25.44140625" style="1" customWidth="1"/>
    <col min="10212" max="10241" width="15.6640625" style="1" customWidth="1"/>
    <col min="10242" max="10242" width="10.77734375" style="1" customWidth="1"/>
    <col min="10243" max="10243" width="8.44140625" style="1"/>
    <col min="10244" max="10244" width="14" style="1" customWidth="1"/>
    <col min="10245" max="10466" width="8.44140625" style="1"/>
    <col min="10467" max="10467" width="25.44140625" style="1" customWidth="1"/>
    <col min="10468" max="10497" width="15.6640625" style="1" customWidth="1"/>
    <col min="10498" max="10498" width="10.77734375" style="1" customWidth="1"/>
    <col min="10499" max="10499" width="8.44140625" style="1"/>
    <col min="10500" max="10500" width="14" style="1" customWidth="1"/>
    <col min="10501" max="10722" width="8.44140625" style="1"/>
    <col min="10723" max="10723" width="25.44140625" style="1" customWidth="1"/>
    <col min="10724" max="10753" width="15.6640625" style="1" customWidth="1"/>
    <col min="10754" max="10754" width="10.77734375" style="1" customWidth="1"/>
    <col min="10755" max="10755" width="8.44140625" style="1"/>
    <col min="10756" max="10756" width="14" style="1" customWidth="1"/>
    <col min="10757" max="10978" width="8.44140625" style="1"/>
    <col min="10979" max="10979" width="25.44140625" style="1" customWidth="1"/>
    <col min="10980" max="11009" width="15.6640625" style="1" customWidth="1"/>
    <col min="11010" max="11010" width="10.77734375" style="1" customWidth="1"/>
    <col min="11011" max="11011" width="8.44140625" style="1"/>
    <col min="11012" max="11012" width="14" style="1" customWidth="1"/>
    <col min="11013" max="11234" width="8.44140625" style="1"/>
    <col min="11235" max="11235" width="25.44140625" style="1" customWidth="1"/>
    <col min="11236" max="11265" width="15.6640625" style="1" customWidth="1"/>
    <col min="11266" max="11266" width="10.77734375" style="1" customWidth="1"/>
    <col min="11267" max="11267" width="8.44140625" style="1"/>
    <col min="11268" max="11268" width="14" style="1" customWidth="1"/>
    <col min="11269" max="11490" width="8.44140625" style="1"/>
    <col min="11491" max="11491" width="25.44140625" style="1" customWidth="1"/>
    <col min="11492" max="11521" width="15.6640625" style="1" customWidth="1"/>
    <col min="11522" max="11522" width="10.77734375" style="1" customWidth="1"/>
    <col min="11523" max="11523" width="8.44140625" style="1"/>
    <col min="11524" max="11524" width="14" style="1" customWidth="1"/>
    <col min="11525" max="11746" width="8.44140625" style="1"/>
    <col min="11747" max="11747" width="25.44140625" style="1" customWidth="1"/>
    <col min="11748" max="11777" width="15.6640625" style="1" customWidth="1"/>
    <col min="11778" max="11778" width="10.77734375" style="1" customWidth="1"/>
    <col min="11779" max="11779" width="8.44140625" style="1"/>
    <col min="11780" max="11780" width="14" style="1" customWidth="1"/>
    <col min="11781" max="12002" width="8.44140625" style="1"/>
    <col min="12003" max="12003" width="25.44140625" style="1" customWidth="1"/>
    <col min="12004" max="12033" width="15.6640625" style="1" customWidth="1"/>
    <col min="12034" max="12034" width="10.77734375" style="1" customWidth="1"/>
    <col min="12035" max="12035" width="8.44140625" style="1"/>
    <col min="12036" max="12036" width="14" style="1" customWidth="1"/>
    <col min="12037" max="12258" width="8.44140625" style="1"/>
    <col min="12259" max="12259" width="25.44140625" style="1" customWidth="1"/>
    <col min="12260" max="12289" width="15.6640625" style="1" customWidth="1"/>
    <col min="12290" max="12290" width="10.77734375" style="1" customWidth="1"/>
    <col min="12291" max="12291" width="8.44140625" style="1"/>
    <col min="12292" max="12292" width="14" style="1" customWidth="1"/>
    <col min="12293" max="12514" width="8.44140625" style="1"/>
    <col min="12515" max="12515" width="25.44140625" style="1" customWidth="1"/>
    <col min="12516" max="12545" width="15.6640625" style="1" customWidth="1"/>
    <col min="12546" max="12546" width="10.77734375" style="1" customWidth="1"/>
    <col min="12547" max="12547" width="8.44140625" style="1"/>
    <col min="12548" max="12548" width="14" style="1" customWidth="1"/>
    <col min="12549" max="12770" width="8.44140625" style="1"/>
    <col min="12771" max="12771" width="25.44140625" style="1" customWidth="1"/>
    <col min="12772" max="12801" width="15.6640625" style="1" customWidth="1"/>
    <col min="12802" max="12802" width="10.77734375" style="1" customWidth="1"/>
    <col min="12803" max="12803" width="8.44140625" style="1"/>
    <col min="12804" max="12804" width="14" style="1" customWidth="1"/>
    <col min="12805" max="13026" width="8.44140625" style="1"/>
    <col min="13027" max="13027" width="25.44140625" style="1" customWidth="1"/>
    <col min="13028" max="13057" width="15.6640625" style="1" customWidth="1"/>
    <col min="13058" max="13058" width="10.77734375" style="1" customWidth="1"/>
    <col min="13059" max="13059" width="8.44140625" style="1"/>
    <col min="13060" max="13060" width="14" style="1" customWidth="1"/>
    <col min="13061" max="13282" width="8.44140625" style="1"/>
    <col min="13283" max="13283" width="25.44140625" style="1" customWidth="1"/>
    <col min="13284" max="13313" width="15.6640625" style="1" customWidth="1"/>
    <col min="13314" max="13314" width="10.77734375" style="1" customWidth="1"/>
    <col min="13315" max="13315" width="8.44140625" style="1"/>
    <col min="13316" max="13316" width="14" style="1" customWidth="1"/>
    <col min="13317" max="13538" width="8.44140625" style="1"/>
    <col min="13539" max="13539" width="25.44140625" style="1" customWidth="1"/>
    <col min="13540" max="13569" width="15.6640625" style="1" customWidth="1"/>
    <col min="13570" max="13570" width="10.77734375" style="1" customWidth="1"/>
    <col min="13571" max="13571" width="8.44140625" style="1"/>
    <col min="13572" max="13572" width="14" style="1" customWidth="1"/>
    <col min="13573" max="13794" width="8.44140625" style="1"/>
    <col min="13795" max="13795" width="25.44140625" style="1" customWidth="1"/>
    <col min="13796" max="13825" width="15.6640625" style="1" customWidth="1"/>
    <col min="13826" max="13826" width="10.77734375" style="1" customWidth="1"/>
    <col min="13827" max="13827" width="8.44140625" style="1"/>
    <col min="13828" max="13828" width="14" style="1" customWidth="1"/>
    <col min="13829" max="14050" width="8.44140625" style="1"/>
    <col min="14051" max="14051" width="25.44140625" style="1" customWidth="1"/>
    <col min="14052" max="14081" width="15.6640625" style="1" customWidth="1"/>
    <col min="14082" max="14082" width="10.77734375" style="1" customWidth="1"/>
    <col min="14083" max="14083" width="8.44140625" style="1"/>
    <col min="14084" max="14084" width="14" style="1" customWidth="1"/>
    <col min="14085" max="14306" width="8.44140625" style="1"/>
    <col min="14307" max="14307" width="25.44140625" style="1" customWidth="1"/>
    <col min="14308" max="14337" width="15.6640625" style="1" customWidth="1"/>
    <col min="14338" max="14338" width="10.77734375" style="1" customWidth="1"/>
    <col min="14339" max="14339" width="8.44140625" style="1"/>
    <col min="14340" max="14340" width="14" style="1" customWidth="1"/>
    <col min="14341" max="14562" width="8.44140625" style="1"/>
    <col min="14563" max="14563" width="25.44140625" style="1" customWidth="1"/>
    <col min="14564" max="14593" width="15.6640625" style="1" customWidth="1"/>
    <col min="14594" max="14594" width="10.77734375" style="1" customWidth="1"/>
    <col min="14595" max="14595" width="8.44140625" style="1"/>
    <col min="14596" max="14596" width="14" style="1" customWidth="1"/>
    <col min="14597" max="14818" width="8.44140625" style="1"/>
    <col min="14819" max="14819" width="25.44140625" style="1" customWidth="1"/>
    <col min="14820" max="14849" width="15.6640625" style="1" customWidth="1"/>
    <col min="14850" max="14850" width="10.77734375" style="1" customWidth="1"/>
    <col min="14851" max="14851" width="8.44140625" style="1"/>
    <col min="14852" max="14852" width="14" style="1" customWidth="1"/>
    <col min="14853" max="15074" width="8.44140625" style="1"/>
    <col min="15075" max="15075" width="25.44140625" style="1" customWidth="1"/>
    <col min="15076" max="15105" width="15.6640625" style="1" customWidth="1"/>
    <col min="15106" max="15106" width="10.77734375" style="1" customWidth="1"/>
    <col min="15107" max="15107" width="8.44140625" style="1"/>
    <col min="15108" max="15108" width="14" style="1" customWidth="1"/>
    <col min="15109" max="15330" width="8.44140625" style="1"/>
    <col min="15331" max="15331" width="25.44140625" style="1" customWidth="1"/>
    <col min="15332" max="15361" width="15.6640625" style="1" customWidth="1"/>
    <col min="15362" max="15362" width="10.77734375" style="1" customWidth="1"/>
    <col min="15363" max="15363" width="8.44140625" style="1"/>
    <col min="15364" max="15364" width="14" style="1" customWidth="1"/>
    <col min="15365" max="15586" width="8.44140625" style="1"/>
    <col min="15587" max="15587" width="25.44140625" style="1" customWidth="1"/>
    <col min="15588" max="15617" width="15.6640625" style="1" customWidth="1"/>
    <col min="15618" max="15618" width="10.77734375" style="1" customWidth="1"/>
    <col min="15619" max="15619" width="8.44140625" style="1"/>
    <col min="15620" max="15620" width="14" style="1" customWidth="1"/>
    <col min="15621" max="15842" width="8.44140625" style="1"/>
    <col min="15843" max="15843" width="25.44140625" style="1" customWidth="1"/>
    <col min="15844" max="15873" width="15.6640625" style="1" customWidth="1"/>
    <col min="15874" max="15874" width="10.77734375" style="1" customWidth="1"/>
    <col min="15875" max="15875" width="8.44140625" style="1"/>
    <col min="15876" max="15876" width="14" style="1" customWidth="1"/>
    <col min="15877" max="16098" width="8.44140625" style="1"/>
    <col min="16099" max="16099" width="25.44140625" style="1" customWidth="1"/>
    <col min="16100" max="16129" width="15.6640625" style="1" customWidth="1"/>
    <col min="16130" max="16130" width="10.77734375" style="1" customWidth="1"/>
    <col min="16131" max="16131" width="8.44140625" style="1"/>
    <col min="16132" max="16132" width="14" style="1" customWidth="1"/>
    <col min="16133" max="16384" width="8.44140625" style="1"/>
  </cols>
  <sheetData>
    <row r="1" spans="1:4" ht="48.75" customHeight="1" x14ac:dyDescent="0.25">
      <c r="A1" s="28"/>
      <c r="B1" s="28"/>
      <c r="C1" s="28"/>
      <c r="D1" s="28"/>
    </row>
    <row r="2" spans="1:4" ht="66.75" customHeight="1" x14ac:dyDescent="0.25">
      <c r="A2" s="3" t="s">
        <v>10</v>
      </c>
      <c r="B2" s="6" t="s">
        <v>23</v>
      </c>
      <c r="C2" s="6" t="s">
        <v>16</v>
      </c>
      <c r="D2" s="4" t="s">
        <v>5</v>
      </c>
    </row>
    <row r="3" spans="1:4" ht="25.05" customHeight="1" x14ac:dyDescent="0.25">
      <c r="A3" s="10">
        <f>Tabulka4564750513456789[[#This Row],[Interní číslo]]</f>
        <v>2321</v>
      </c>
      <c r="B3" s="18">
        <f>Tabulka4564750513456789[[#This Row],[Na účtu zbývá
k 30. 11. 2021]]</f>
        <v>1230</v>
      </c>
      <c r="C3" s="18">
        <f>Tabulka456475051345678[[#This Row],[Na účtu zbývá
k 30. 11. 20212]]-Tabulka456475051345678[[#This Row],[Vánoční focení - 1.12.]]</f>
        <v>1230</v>
      </c>
      <c r="D3" s="2">
        <v>0</v>
      </c>
    </row>
    <row r="4" spans="1:4" ht="25.05" customHeight="1" x14ac:dyDescent="0.25">
      <c r="A4" s="10">
        <f>Tabulka4564750513456789[[#This Row],[Interní číslo]]</f>
        <v>4221</v>
      </c>
      <c r="B4" s="18">
        <f>Tabulka4564750513456789[[#This Row],[Na účtu zbývá
k 30. 11. 2021]]</f>
        <v>1230</v>
      </c>
      <c r="C4" s="18">
        <f>Tabulka456475051345678[[#This Row],[Na účtu zbývá
k 30. 11. 20212]]-Tabulka456475051345678[[#This Row],[Vánoční focení - 1.12.]]</f>
        <v>530</v>
      </c>
      <c r="D4" s="2">
        <v>700</v>
      </c>
    </row>
    <row r="5" spans="1:4" ht="25.05" customHeight="1" x14ac:dyDescent="0.25">
      <c r="A5" s="10">
        <f>Tabulka4564750513456789[[#This Row],[Interní číslo]]</f>
        <v>2721</v>
      </c>
      <c r="B5" s="18">
        <f>Tabulka4564750513456789[[#This Row],[Na účtu zbývá
k 30. 11. 2021]]</f>
        <v>1230</v>
      </c>
      <c r="C5" s="18">
        <f>Tabulka456475051345678[[#This Row],[Na účtu zbývá
k 30. 11. 20212]]-Tabulka456475051345678[[#This Row],[Vánoční focení - 1.12.]]</f>
        <v>1230</v>
      </c>
      <c r="D5" s="2">
        <v>0</v>
      </c>
    </row>
    <row r="6" spans="1:4" ht="25.05" customHeight="1" x14ac:dyDescent="0.25">
      <c r="A6" s="10" t="str">
        <f>Tabulka4564750513456789[[#This Row],[Interní číslo]]</f>
        <v>5864</v>
      </c>
      <c r="B6" s="18">
        <f>Tabulka4564750513456789[[#This Row],[Na účtu zbývá
k 30. 11. 2021]]</f>
        <v>0</v>
      </c>
      <c r="C6" s="18">
        <f>Tabulka456475051345678[[#This Row],[Na účtu zbývá
k 30. 11. 20212]]-Tabulka456475051345678[[#This Row],[Vánoční focení - 1.12.]]</f>
        <v>0</v>
      </c>
      <c r="D6" s="2">
        <v>0</v>
      </c>
    </row>
    <row r="7" spans="1:4" ht="25.05" customHeight="1" x14ac:dyDescent="0.25">
      <c r="A7" s="10">
        <f>Tabulka4564750513456789[[#This Row],[Interní číslo]]</f>
        <v>3421</v>
      </c>
      <c r="B7" s="18">
        <f>Tabulka4564750513456789[[#This Row],[Na účtu zbývá
k 30. 11. 2021]]</f>
        <v>1071.3</v>
      </c>
      <c r="C7" s="18">
        <f>Tabulka456475051345678[[#This Row],[Na účtu zbývá
k 30. 11. 20212]]-Tabulka456475051345678[[#This Row],[Vánoční focení - 1.12.]]</f>
        <v>1071.3</v>
      </c>
      <c r="D7" s="2">
        <v>0</v>
      </c>
    </row>
    <row r="8" spans="1:4" ht="25.05" customHeight="1" x14ac:dyDescent="0.25">
      <c r="A8" s="10">
        <f>Tabulka4564750513456789[[#This Row],[Interní číslo]]</f>
        <v>3621</v>
      </c>
      <c r="B8" s="18">
        <f>Tabulka4564750513456789[[#This Row],[Na účtu zbývá
k 30. 11. 2021]]</f>
        <v>961.61999999999989</v>
      </c>
      <c r="C8" s="18">
        <f>Tabulka456475051345678[[#This Row],[Na účtu zbývá
k 30. 11. 20212]]-Tabulka456475051345678[[#This Row],[Vánoční focení - 1.12.]]</f>
        <v>961.61999999999989</v>
      </c>
      <c r="D8" s="2">
        <v>0</v>
      </c>
    </row>
    <row r="9" spans="1:4" ht="25.05" customHeight="1" x14ac:dyDescent="0.25">
      <c r="A9" s="10">
        <f>Tabulka4564750513456789[[#This Row],[Interní číslo]]</f>
        <v>1621</v>
      </c>
      <c r="B9" s="18">
        <f>Tabulka4564750513456789[[#This Row],[Na účtu zbývá
k 30. 11. 2021]]</f>
        <v>1290.32</v>
      </c>
      <c r="C9" s="18">
        <f>Tabulka456475051345678[[#This Row],[Na účtu zbývá
k 30. 11. 20212]]-Tabulka456475051345678[[#This Row],[Vánoční focení - 1.12.]]</f>
        <v>790.31999999999994</v>
      </c>
      <c r="D9" s="2">
        <v>500</v>
      </c>
    </row>
    <row r="10" spans="1:4" ht="25.05" customHeight="1" x14ac:dyDescent="0.25">
      <c r="A10" s="10">
        <f>Tabulka4564750513456789[[#This Row],[Interní číslo]]</f>
        <v>4121</v>
      </c>
      <c r="B10" s="18">
        <f>Tabulka4564750513456789[[#This Row],[Na účtu zbývá
k 30. 11. 2021]]</f>
        <v>1230</v>
      </c>
      <c r="C10" s="18">
        <f>Tabulka456475051345678[[#This Row],[Na účtu zbývá
k 30. 11. 20212]]-Tabulka456475051345678[[#This Row],[Vánoční focení - 1.12.]]</f>
        <v>730</v>
      </c>
      <c r="D10" s="2">
        <v>500</v>
      </c>
    </row>
    <row r="11" spans="1:4" ht="25.05" customHeight="1" x14ac:dyDescent="0.25">
      <c r="A11" s="10" t="str">
        <f>Tabulka4564750513456789[[#This Row],[Interní číslo]]</f>
        <v>0721</v>
      </c>
      <c r="B11" s="18">
        <f>Tabulka4564750513456789[[#This Row],[Na účtu zbývá
k 30. 11. 2021]]</f>
        <v>1241.3</v>
      </c>
      <c r="C11" s="18">
        <f>Tabulka456475051345678[[#This Row],[Na účtu zbývá
k 30. 11. 20212]]-Tabulka456475051345678[[#This Row],[Vánoční focení - 1.12.]]</f>
        <v>1241.3</v>
      </c>
      <c r="D11" s="2">
        <v>0</v>
      </c>
    </row>
    <row r="12" spans="1:4" ht="25.05" customHeight="1" x14ac:dyDescent="0.25">
      <c r="A12" s="10">
        <f>Tabulka4564750513456789[[#This Row],[Interní číslo]]</f>
        <v>1021</v>
      </c>
      <c r="B12" s="18">
        <f>Tabulka4564750513456789[[#This Row],[Na účtu zbývá
k 30. 11. 2021]]</f>
        <v>961.61999999999989</v>
      </c>
      <c r="C12" s="18">
        <f>Tabulka456475051345678[[#This Row],[Na účtu zbývá
k 30. 11. 20212]]-Tabulka456475051345678[[#This Row],[Vánoční focení - 1.12.]]</f>
        <v>661.61999999999989</v>
      </c>
      <c r="D12" s="2">
        <v>300</v>
      </c>
    </row>
    <row r="13" spans="1:4" ht="25.05" customHeight="1" x14ac:dyDescent="0.25">
      <c r="A13" s="10">
        <f>Tabulka4564750513456789[[#This Row],[Interní číslo]]</f>
        <v>1721</v>
      </c>
      <c r="B13" s="18">
        <f>Tabulka4564750513456789[[#This Row],[Na účtu zbývá
k 30. 11. 2021]]</f>
        <v>1120.32</v>
      </c>
      <c r="C13" s="18">
        <f>Tabulka456475051345678[[#This Row],[Na účtu zbývá
k 30. 11. 20212]]-Tabulka456475051345678[[#This Row],[Vánoční focení - 1.12.]]</f>
        <v>820.31999999999994</v>
      </c>
      <c r="D13" s="2">
        <v>300</v>
      </c>
    </row>
    <row r="14" spans="1:4" ht="25.05" customHeight="1" x14ac:dyDescent="0.25">
      <c r="A14" s="10">
        <f>Tabulka4564750513456789[[#This Row],[Interní číslo]]</f>
        <v>1821</v>
      </c>
      <c r="B14" s="18">
        <f>Tabulka4564750513456789[[#This Row],[Na účtu zbývá
k 30. 11. 2021]]</f>
        <v>1230</v>
      </c>
      <c r="C14" s="18">
        <f>Tabulka456475051345678[[#This Row],[Na účtu zbývá
k 30. 11. 20212]]-Tabulka456475051345678[[#This Row],[Vánoční focení - 1.12.]]</f>
        <v>930</v>
      </c>
      <c r="D14" s="2">
        <v>300</v>
      </c>
    </row>
    <row r="15" spans="1:4" ht="25.05" customHeight="1" x14ac:dyDescent="0.25">
      <c r="A15" s="10" t="str">
        <f>Tabulka4564750513456789[[#This Row],[Interní číslo]]</f>
        <v>0821</v>
      </c>
      <c r="B15" s="18">
        <f>Tabulka4564750513456789[[#This Row],[Na účtu zbývá
k 30. 11. 2021]]</f>
        <v>1290.32</v>
      </c>
      <c r="C15" s="18">
        <f>Tabulka456475051345678[[#This Row],[Na účtu zbývá
k 30. 11. 20212]]-Tabulka456475051345678[[#This Row],[Vánoční focení - 1.12.]]</f>
        <v>1290.32</v>
      </c>
      <c r="D15" s="2">
        <v>0</v>
      </c>
    </row>
    <row r="16" spans="1:4" ht="25.05" customHeight="1" x14ac:dyDescent="0.25">
      <c r="A16" s="10" t="str">
        <f>Tabulka4564750513456789[[#This Row],[Interní číslo]]</f>
        <v>0521</v>
      </c>
      <c r="B16" s="18">
        <f>Tabulka4564750513456789[[#This Row],[Na účtu zbývá
k 30. 11. 2021]]</f>
        <v>1290.32</v>
      </c>
      <c r="C16" s="18">
        <f>Tabulka456475051345678[[#This Row],[Na účtu zbývá
k 30. 11. 20212]]-Tabulka456475051345678[[#This Row],[Vánoční focení - 1.12.]]</f>
        <v>990.31999999999994</v>
      </c>
      <c r="D16" s="2">
        <v>300</v>
      </c>
    </row>
    <row r="17" spans="1:4" ht="25.05" customHeight="1" x14ac:dyDescent="0.25">
      <c r="A17" s="10" t="str">
        <f>Tabulka4564750513456789[[#This Row],[Interní číslo]]</f>
        <v>0921</v>
      </c>
      <c r="B17" s="18">
        <f>Tabulka4564750513456789[[#This Row],[Na účtu zbývá
k 30. 11. 2021]]</f>
        <v>1071.3</v>
      </c>
      <c r="C17" s="18">
        <f>Tabulka456475051345678[[#This Row],[Na účtu zbývá
k 30. 11. 20212]]-Tabulka456475051345678[[#This Row],[Vánoční focení - 1.12.]]</f>
        <v>771.3</v>
      </c>
      <c r="D17" s="2">
        <v>300</v>
      </c>
    </row>
    <row r="18" spans="1:4" ht="25.05" customHeight="1" x14ac:dyDescent="0.25">
      <c r="A18" s="10" t="str">
        <f>Tabulka4564750513456789[[#This Row],[Interní číslo]]</f>
        <v>0621</v>
      </c>
      <c r="B18" s="18">
        <f>Tabulka4564750513456789[[#This Row],[Na účtu zbývá
k 30. 11. 2021]]</f>
        <v>1120.32</v>
      </c>
      <c r="C18" s="18">
        <f>Tabulka456475051345678[[#This Row],[Na účtu zbývá
k 30. 11. 20212]]-Tabulka456475051345678[[#This Row],[Vánoční focení - 1.12.]]</f>
        <v>1120.32</v>
      </c>
      <c r="D18" s="2">
        <v>0</v>
      </c>
    </row>
    <row r="19" spans="1:4" ht="25.05" customHeight="1" x14ac:dyDescent="0.25">
      <c r="A19" s="10">
        <f>Tabulka4564750513456789[[#This Row],[Interní číslo]]</f>
        <v>4521</v>
      </c>
      <c r="B19" s="18">
        <f>Tabulka4564750513456789[[#This Row],[Na účtu zbývá
k 30. 11. 2021]]</f>
        <v>1131.6199999999999</v>
      </c>
      <c r="C19" s="18">
        <f>Tabulka456475051345678[[#This Row],[Na účtu zbývá
k 30. 11. 20212]]-Tabulka456475051345678[[#This Row],[Vánoční focení - 1.12.]]</f>
        <v>631.61999999999989</v>
      </c>
      <c r="D19" s="2">
        <v>500</v>
      </c>
    </row>
    <row r="20" spans="1:4" ht="25.05" customHeight="1" x14ac:dyDescent="0.25">
      <c r="A20" s="10">
        <f>Tabulka4564750513456789[[#This Row],[Interní číslo]]</f>
        <v>1521</v>
      </c>
      <c r="B20" s="18">
        <f>Tabulka4564750513456789[[#This Row],[Na účtu zbývá
k 30. 11. 2021]]</f>
        <v>861.61999999999989</v>
      </c>
      <c r="C20" s="18">
        <f>Tabulka456475051345678[[#This Row],[Na účtu zbývá
k 30. 11. 20212]]-Tabulka456475051345678[[#This Row],[Vánoční focení - 1.12.]]</f>
        <v>361.61999999999989</v>
      </c>
      <c r="D20" s="2">
        <v>500</v>
      </c>
    </row>
    <row r="21" spans="1:4" ht="25.05" customHeight="1" x14ac:dyDescent="0.25">
      <c r="A21" s="10">
        <f>Tabulka4564750513456789[[#This Row],[Interní číslo]]</f>
        <v>3221</v>
      </c>
      <c r="B21" s="18">
        <f>Tabulka4564750513456789[[#This Row],[Na účtu zbývá
k 30. 11. 2021]]</f>
        <v>1290.32</v>
      </c>
      <c r="C21" s="18">
        <f>Tabulka456475051345678[[#This Row],[Na účtu zbývá
k 30. 11. 20212]]-Tabulka456475051345678[[#This Row],[Vánoční focení - 1.12.]]</f>
        <v>1290.32</v>
      </c>
      <c r="D21" s="2">
        <v>0</v>
      </c>
    </row>
    <row r="22" spans="1:4" ht="25.05" customHeight="1" x14ac:dyDescent="0.25">
      <c r="A22" s="10" t="str">
        <f>Tabulka4564750513456789[[#This Row],[Interní číslo]]</f>
        <v>0421</v>
      </c>
      <c r="B22" s="18">
        <f>Tabulka4564750513456789[[#This Row],[Na účtu zbývá
k 30. 11. 2021]]</f>
        <v>1400</v>
      </c>
      <c r="C22" s="18">
        <f>Tabulka456475051345678[[#This Row],[Na účtu zbývá
k 30. 11. 20212]]-Tabulka456475051345678[[#This Row],[Vánoční focení - 1.12.]]</f>
        <v>900</v>
      </c>
      <c r="D22" s="2">
        <v>500</v>
      </c>
    </row>
    <row r="23" spans="1:4" ht="25.05" customHeight="1" x14ac:dyDescent="0.25">
      <c r="A23" s="10">
        <f>Tabulka4564750513456789[[#This Row],[Interní číslo]]</f>
        <v>3321</v>
      </c>
      <c r="B23" s="18">
        <f>Tabulka4564750513456789[[#This Row],[Na účtu zbývá
k 30. 11. 2021]]</f>
        <v>1230</v>
      </c>
      <c r="C23" s="18">
        <f>Tabulka456475051345678[[#This Row],[Na účtu zbývá
k 30. 11. 20212]]-Tabulka456475051345678[[#This Row],[Vánoční focení - 1.12.]]</f>
        <v>1230</v>
      </c>
      <c r="D23" s="2">
        <v>0</v>
      </c>
    </row>
    <row r="24" spans="1:4" ht="25.05" customHeight="1" x14ac:dyDescent="0.25">
      <c r="A24" s="10">
        <f>Tabulka4564750513456789[[#This Row],[Interní číslo]]</f>
        <v>4621</v>
      </c>
      <c r="B24" s="18">
        <f>Tabulka4564750513456789[[#This Row],[Na účtu zbývá
k 30. 11. 2021]]</f>
        <v>1230</v>
      </c>
      <c r="C24" s="18">
        <f>Tabulka456475051345678[[#This Row],[Na účtu zbývá
k 30. 11. 20212]]-Tabulka456475051345678[[#This Row],[Vánoční focení - 1.12.]]</f>
        <v>730</v>
      </c>
      <c r="D24" s="2">
        <v>500</v>
      </c>
    </row>
    <row r="25" spans="1:4" ht="25.05" customHeight="1" x14ac:dyDescent="0.25">
      <c r="A25" s="10">
        <f>Tabulka4564750513456789[[#This Row],[Interní číslo]]</f>
        <v>5614</v>
      </c>
      <c r="B25" s="18">
        <f>Tabulka4564750513456789[[#This Row],[Na účtu zbývá
k 30. 11. 2021]]</f>
        <v>1230</v>
      </c>
      <c r="C25" s="18">
        <f>Tabulka456475051345678[[#This Row],[Na účtu zbývá
k 30. 11. 20212]]-Tabulka456475051345678[[#This Row],[Vánoční focení - 1.12.]]</f>
        <v>930</v>
      </c>
      <c r="D25" s="2">
        <v>300</v>
      </c>
    </row>
    <row r="26" spans="1:4" ht="25.05" customHeight="1" x14ac:dyDescent="0.25">
      <c r="A26" s="11">
        <f>Tabulka4564750513456789[[#This Row],[Interní číslo]]</f>
        <v>5650</v>
      </c>
      <c r="B26" s="19">
        <f>Tabulka4564750513456789[[#This Row],[Na účtu zbývá
k 30. 11. 2021]]</f>
        <v>400</v>
      </c>
      <c r="C26" s="18">
        <f>Tabulka456475051345678[[#This Row],[Na účtu zbývá
k 30. 11. 20212]]-Tabulka456475051345678[[#This Row],[Vánoční focení - 1.12.]]</f>
        <v>400</v>
      </c>
      <c r="D26" s="2">
        <v>0</v>
      </c>
    </row>
    <row r="27" spans="1:4" ht="25.05" customHeight="1" x14ac:dyDescent="0.25">
      <c r="A27" s="10">
        <f>Tabulka4564750513456789[[#This Row],[Interní číslo]]</f>
        <v>1921</v>
      </c>
      <c r="B27" s="18">
        <f>Tabulka4564750513456789[[#This Row],[Na účtu zbývá
k 30. 11. 2021]]</f>
        <v>1120.32</v>
      </c>
      <c r="C27" s="18">
        <f>Tabulka456475051345678[[#This Row],[Na účtu zbývá
k 30. 11. 20212]]-Tabulka456475051345678[[#This Row],[Vánoční focení - 1.12.]]</f>
        <v>820.31999999999994</v>
      </c>
      <c r="D27" s="2">
        <v>300</v>
      </c>
    </row>
  </sheetData>
  <mergeCells count="1">
    <mergeCell ref="A1:D1"/>
  </mergeCells>
  <pageMargins left="0.70833333333333304" right="0.70833333333333304" top="0.78749999999999998" bottom="0.78749999999999998" header="0.51180555555555496" footer="0.51180555555555496"/>
  <pageSetup paperSize="9" firstPageNumber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topLeftCell="A13" zoomScaleNormal="100" workbookViewId="0">
      <selection activeCell="A13" sqref="A1:A1048576"/>
    </sheetView>
  </sheetViews>
  <sheetFormatPr defaultColWidth="8.44140625" defaultRowHeight="13.2" x14ac:dyDescent="0.25"/>
  <cols>
    <col min="1" max="1" width="21.6640625" style="9" customWidth="1"/>
    <col min="2" max="3" width="21.6640625" style="1" customWidth="1"/>
    <col min="4" max="4" width="15.6640625" style="1" customWidth="1"/>
    <col min="5" max="226" width="8.44140625" style="1"/>
    <col min="227" max="227" width="25.44140625" style="1" customWidth="1"/>
    <col min="228" max="257" width="15.6640625" style="1" customWidth="1"/>
    <col min="258" max="258" width="10.77734375" style="1" customWidth="1"/>
    <col min="259" max="259" width="8.44140625" style="1"/>
    <col min="260" max="260" width="14" style="1" customWidth="1"/>
    <col min="261" max="482" width="8.44140625" style="1"/>
    <col min="483" max="483" width="25.44140625" style="1" customWidth="1"/>
    <col min="484" max="513" width="15.6640625" style="1" customWidth="1"/>
    <col min="514" max="514" width="10.77734375" style="1" customWidth="1"/>
    <col min="515" max="515" width="8.44140625" style="1"/>
    <col min="516" max="516" width="14" style="1" customWidth="1"/>
    <col min="517" max="738" width="8.44140625" style="1"/>
    <col min="739" max="739" width="25.44140625" style="1" customWidth="1"/>
    <col min="740" max="769" width="15.6640625" style="1" customWidth="1"/>
    <col min="770" max="770" width="10.77734375" style="1" customWidth="1"/>
    <col min="771" max="771" width="8.44140625" style="1"/>
    <col min="772" max="772" width="14" style="1" customWidth="1"/>
    <col min="773" max="994" width="8.44140625" style="1"/>
    <col min="995" max="995" width="25.44140625" style="1" customWidth="1"/>
    <col min="996" max="1025" width="15.6640625" style="1" customWidth="1"/>
    <col min="1026" max="1026" width="10.77734375" style="1" customWidth="1"/>
    <col min="1027" max="1027" width="8.44140625" style="1"/>
    <col min="1028" max="1028" width="14" style="1" customWidth="1"/>
    <col min="1029" max="1250" width="8.44140625" style="1"/>
    <col min="1251" max="1251" width="25.44140625" style="1" customWidth="1"/>
    <col min="1252" max="1281" width="15.6640625" style="1" customWidth="1"/>
    <col min="1282" max="1282" width="10.77734375" style="1" customWidth="1"/>
    <col min="1283" max="1283" width="8.44140625" style="1"/>
    <col min="1284" max="1284" width="14" style="1" customWidth="1"/>
    <col min="1285" max="1506" width="8.44140625" style="1"/>
    <col min="1507" max="1507" width="25.44140625" style="1" customWidth="1"/>
    <col min="1508" max="1537" width="15.6640625" style="1" customWidth="1"/>
    <col min="1538" max="1538" width="10.77734375" style="1" customWidth="1"/>
    <col min="1539" max="1539" width="8.44140625" style="1"/>
    <col min="1540" max="1540" width="14" style="1" customWidth="1"/>
    <col min="1541" max="1762" width="8.44140625" style="1"/>
    <col min="1763" max="1763" width="25.44140625" style="1" customWidth="1"/>
    <col min="1764" max="1793" width="15.6640625" style="1" customWidth="1"/>
    <col min="1794" max="1794" width="10.77734375" style="1" customWidth="1"/>
    <col min="1795" max="1795" width="8.44140625" style="1"/>
    <col min="1796" max="1796" width="14" style="1" customWidth="1"/>
    <col min="1797" max="2018" width="8.44140625" style="1"/>
    <col min="2019" max="2019" width="25.44140625" style="1" customWidth="1"/>
    <col min="2020" max="2049" width="15.6640625" style="1" customWidth="1"/>
    <col min="2050" max="2050" width="10.77734375" style="1" customWidth="1"/>
    <col min="2051" max="2051" width="8.44140625" style="1"/>
    <col min="2052" max="2052" width="14" style="1" customWidth="1"/>
    <col min="2053" max="2274" width="8.44140625" style="1"/>
    <col min="2275" max="2275" width="25.44140625" style="1" customWidth="1"/>
    <col min="2276" max="2305" width="15.6640625" style="1" customWidth="1"/>
    <col min="2306" max="2306" width="10.77734375" style="1" customWidth="1"/>
    <col min="2307" max="2307" width="8.44140625" style="1"/>
    <col min="2308" max="2308" width="14" style="1" customWidth="1"/>
    <col min="2309" max="2530" width="8.44140625" style="1"/>
    <col min="2531" max="2531" width="25.44140625" style="1" customWidth="1"/>
    <col min="2532" max="2561" width="15.6640625" style="1" customWidth="1"/>
    <col min="2562" max="2562" width="10.77734375" style="1" customWidth="1"/>
    <col min="2563" max="2563" width="8.44140625" style="1"/>
    <col min="2564" max="2564" width="14" style="1" customWidth="1"/>
    <col min="2565" max="2786" width="8.44140625" style="1"/>
    <col min="2787" max="2787" width="25.44140625" style="1" customWidth="1"/>
    <col min="2788" max="2817" width="15.6640625" style="1" customWidth="1"/>
    <col min="2818" max="2818" width="10.77734375" style="1" customWidth="1"/>
    <col min="2819" max="2819" width="8.44140625" style="1"/>
    <col min="2820" max="2820" width="14" style="1" customWidth="1"/>
    <col min="2821" max="3042" width="8.44140625" style="1"/>
    <col min="3043" max="3043" width="25.44140625" style="1" customWidth="1"/>
    <col min="3044" max="3073" width="15.6640625" style="1" customWidth="1"/>
    <col min="3074" max="3074" width="10.77734375" style="1" customWidth="1"/>
    <col min="3075" max="3075" width="8.44140625" style="1"/>
    <col min="3076" max="3076" width="14" style="1" customWidth="1"/>
    <col min="3077" max="3298" width="8.44140625" style="1"/>
    <col min="3299" max="3299" width="25.44140625" style="1" customWidth="1"/>
    <col min="3300" max="3329" width="15.6640625" style="1" customWidth="1"/>
    <col min="3330" max="3330" width="10.77734375" style="1" customWidth="1"/>
    <col min="3331" max="3331" width="8.44140625" style="1"/>
    <col min="3332" max="3332" width="14" style="1" customWidth="1"/>
    <col min="3333" max="3554" width="8.44140625" style="1"/>
    <col min="3555" max="3555" width="25.44140625" style="1" customWidth="1"/>
    <col min="3556" max="3585" width="15.6640625" style="1" customWidth="1"/>
    <col min="3586" max="3586" width="10.77734375" style="1" customWidth="1"/>
    <col min="3587" max="3587" width="8.44140625" style="1"/>
    <col min="3588" max="3588" width="14" style="1" customWidth="1"/>
    <col min="3589" max="3810" width="8.44140625" style="1"/>
    <col min="3811" max="3811" width="25.44140625" style="1" customWidth="1"/>
    <col min="3812" max="3841" width="15.6640625" style="1" customWidth="1"/>
    <col min="3842" max="3842" width="10.77734375" style="1" customWidth="1"/>
    <col min="3843" max="3843" width="8.44140625" style="1"/>
    <col min="3844" max="3844" width="14" style="1" customWidth="1"/>
    <col min="3845" max="4066" width="8.44140625" style="1"/>
    <col min="4067" max="4067" width="25.44140625" style="1" customWidth="1"/>
    <col min="4068" max="4097" width="15.6640625" style="1" customWidth="1"/>
    <col min="4098" max="4098" width="10.77734375" style="1" customWidth="1"/>
    <col min="4099" max="4099" width="8.44140625" style="1"/>
    <col min="4100" max="4100" width="14" style="1" customWidth="1"/>
    <col min="4101" max="4322" width="8.44140625" style="1"/>
    <col min="4323" max="4323" width="25.44140625" style="1" customWidth="1"/>
    <col min="4324" max="4353" width="15.6640625" style="1" customWidth="1"/>
    <col min="4354" max="4354" width="10.77734375" style="1" customWidth="1"/>
    <col min="4355" max="4355" width="8.44140625" style="1"/>
    <col min="4356" max="4356" width="14" style="1" customWidth="1"/>
    <col min="4357" max="4578" width="8.44140625" style="1"/>
    <col min="4579" max="4579" width="25.44140625" style="1" customWidth="1"/>
    <col min="4580" max="4609" width="15.6640625" style="1" customWidth="1"/>
    <col min="4610" max="4610" width="10.77734375" style="1" customWidth="1"/>
    <col min="4611" max="4611" width="8.44140625" style="1"/>
    <col min="4612" max="4612" width="14" style="1" customWidth="1"/>
    <col min="4613" max="4834" width="8.44140625" style="1"/>
    <col min="4835" max="4835" width="25.44140625" style="1" customWidth="1"/>
    <col min="4836" max="4865" width="15.6640625" style="1" customWidth="1"/>
    <col min="4866" max="4866" width="10.77734375" style="1" customWidth="1"/>
    <col min="4867" max="4867" width="8.44140625" style="1"/>
    <col min="4868" max="4868" width="14" style="1" customWidth="1"/>
    <col min="4869" max="5090" width="8.44140625" style="1"/>
    <col min="5091" max="5091" width="25.44140625" style="1" customWidth="1"/>
    <col min="5092" max="5121" width="15.6640625" style="1" customWidth="1"/>
    <col min="5122" max="5122" width="10.77734375" style="1" customWidth="1"/>
    <col min="5123" max="5123" width="8.44140625" style="1"/>
    <col min="5124" max="5124" width="14" style="1" customWidth="1"/>
    <col min="5125" max="5346" width="8.44140625" style="1"/>
    <col min="5347" max="5347" width="25.44140625" style="1" customWidth="1"/>
    <col min="5348" max="5377" width="15.6640625" style="1" customWidth="1"/>
    <col min="5378" max="5378" width="10.77734375" style="1" customWidth="1"/>
    <col min="5379" max="5379" width="8.44140625" style="1"/>
    <col min="5380" max="5380" width="14" style="1" customWidth="1"/>
    <col min="5381" max="5602" width="8.44140625" style="1"/>
    <col min="5603" max="5603" width="25.44140625" style="1" customWidth="1"/>
    <col min="5604" max="5633" width="15.6640625" style="1" customWidth="1"/>
    <col min="5634" max="5634" width="10.77734375" style="1" customWidth="1"/>
    <col min="5635" max="5635" width="8.44140625" style="1"/>
    <col min="5636" max="5636" width="14" style="1" customWidth="1"/>
    <col min="5637" max="5858" width="8.44140625" style="1"/>
    <col min="5859" max="5859" width="25.44140625" style="1" customWidth="1"/>
    <col min="5860" max="5889" width="15.6640625" style="1" customWidth="1"/>
    <col min="5890" max="5890" width="10.77734375" style="1" customWidth="1"/>
    <col min="5891" max="5891" width="8.44140625" style="1"/>
    <col min="5892" max="5892" width="14" style="1" customWidth="1"/>
    <col min="5893" max="6114" width="8.44140625" style="1"/>
    <col min="6115" max="6115" width="25.44140625" style="1" customWidth="1"/>
    <col min="6116" max="6145" width="15.6640625" style="1" customWidth="1"/>
    <col min="6146" max="6146" width="10.77734375" style="1" customWidth="1"/>
    <col min="6147" max="6147" width="8.44140625" style="1"/>
    <col min="6148" max="6148" width="14" style="1" customWidth="1"/>
    <col min="6149" max="6370" width="8.44140625" style="1"/>
    <col min="6371" max="6371" width="25.44140625" style="1" customWidth="1"/>
    <col min="6372" max="6401" width="15.6640625" style="1" customWidth="1"/>
    <col min="6402" max="6402" width="10.77734375" style="1" customWidth="1"/>
    <col min="6403" max="6403" width="8.44140625" style="1"/>
    <col min="6404" max="6404" width="14" style="1" customWidth="1"/>
    <col min="6405" max="6626" width="8.44140625" style="1"/>
    <col min="6627" max="6627" width="25.44140625" style="1" customWidth="1"/>
    <col min="6628" max="6657" width="15.6640625" style="1" customWidth="1"/>
    <col min="6658" max="6658" width="10.77734375" style="1" customWidth="1"/>
    <col min="6659" max="6659" width="8.44140625" style="1"/>
    <col min="6660" max="6660" width="14" style="1" customWidth="1"/>
    <col min="6661" max="6882" width="8.44140625" style="1"/>
    <col min="6883" max="6883" width="25.44140625" style="1" customWidth="1"/>
    <col min="6884" max="6913" width="15.6640625" style="1" customWidth="1"/>
    <col min="6914" max="6914" width="10.77734375" style="1" customWidth="1"/>
    <col min="6915" max="6915" width="8.44140625" style="1"/>
    <col min="6916" max="6916" width="14" style="1" customWidth="1"/>
    <col min="6917" max="7138" width="8.44140625" style="1"/>
    <col min="7139" max="7139" width="25.44140625" style="1" customWidth="1"/>
    <col min="7140" max="7169" width="15.6640625" style="1" customWidth="1"/>
    <col min="7170" max="7170" width="10.77734375" style="1" customWidth="1"/>
    <col min="7171" max="7171" width="8.44140625" style="1"/>
    <col min="7172" max="7172" width="14" style="1" customWidth="1"/>
    <col min="7173" max="7394" width="8.44140625" style="1"/>
    <col min="7395" max="7395" width="25.44140625" style="1" customWidth="1"/>
    <col min="7396" max="7425" width="15.6640625" style="1" customWidth="1"/>
    <col min="7426" max="7426" width="10.77734375" style="1" customWidth="1"/>
    <col min="7427" max="7427" width="8.44140625" style="1"/>
    <col min="7428" max="7428" width="14" style="1" customWidth="1"/>
    <col min="7429" max="7650" width="8.44140625" style="1"/>
    <col min="7651" max="7651" width="25.44140625" style="1" customWidth="1"/>
    <col min="7652" max="7681" width="15.6640625" style="1" customWidth="1"/>
    <col min="7682" max="7682" width="10.77734375" style="1" customWidth="1"/>
    <col min="7683" max="7683" width="8.44140625" style="1"/>
    <col min="7684" max="7684" width="14" style="1" customWidth="1"/>
    <col min="7685" max="7906" width="8.44140625" style="1"/>
    <col min="7907" max="7907" width="25.44140625" style="1" customWidth="1"/>
    <col min="7908" max="7937" width="15.6640625" style="1" customWidth="1"/>
    <col min="7938" max="7938" width="10.77734375" style="1" customWidth="1"/>
    <col min="7939" max="7939" width="8.44140625" style="1"/>
    <col min="7940" max="7940" width="14" style="1" customWidth="1"/>
    <col min="7941" max="8162" width="8.44140625" style="1"/>
    <col min="8163" max="8163" width="25.44140625" style="1" customWidth="1"/>
    <col min="8164" max="8193" width="15.6640625" style="1" customWidth="1"/>
    <col min="8194" max="8194" width="10.77734375" style="1" customWidth="1"/>
    <col min="8195" max="8195" width="8.44140625" style="1"/>
    <col min="8196" max="8196" width="14" style="1" customWidth="1"/>
    <col min="8197" max="8418" width="8.44140625" style="1"/>
    <col min="8419" max="8419" width="25.44140625" style="1" customWidth="1"/>
    <col min="8420" max="8449" width="15.6640625" style="1" customWidth="1"/>
    <col min="8450" max="8450" width="10.77734375" style="1" customWidth="1"/>
    <col min="8451" max="8451" width="8.44140625" style="1"/>
    <col min="8452" max="8452" width="14" style="1" customWidth="1"/>
    <col min="8453" max="8674" width="8.44140625" style="1"/>
    <col min="8675" max="8675" width="25.44140625" style="1" customWidth="1"/>
    <col min="8676" max="8705" width="15.6640625" style="1" customWidth="1"/>
    <col min="8706" max="8706" width="10.77734375" style="1" customWidth="1"/>
    <col min="8707" max="8707" width="8.44140625" style="1"/>
    <col min="8708" max="8708" width="14" style="1" customWidth="1"/>
    <col min="8709" max="8930" width="8.44140625" style="1"/>
    <col min="8931" max="8931" width="25.44140625" style="1" customWidth="1"/>
    <col min="8932" max="8961" width="15.6640625" style="1" customWidth="1"/>
    <col min="8962" max="8962" width="10.77734375" style="1" customWidth="1"/>
    <col min="8963" max="8963" width="8.44140625" style="1"/>
    <col min="8964" max="8964" width="14" style="1" customWidth="1"/>
    <col min="8965" max="9186" width="8.44140625" style="1"/>
    <col min="9187" max="9187" width="25.44140625" style="1" customWidth="1"/>
    <col min="9188" max="9217" width="15.6640625" style="1" customWidth="1"/>
    <col min="9218" max="9218" width="10.77734375" style="1" customWidth="1"/>
    <col min="9219" max="9219" width="8.44140625" style="1"/>
    <col min="9220" max="9220" width="14" style="1" customWidth="1"/>
    <col min="9221" max="9442" width="8.44140625" style="1"/>
    <col min="9443" max="9443" width="25.44140625" style="1" customWidth="1"/>
    <col min="9444" max="9473" width="15.6640625" style="1" customWidth="1"/>
    <col min="9474" max="9474" width="10.77734375" style="1" customWidth="1"/>
    <col min="9475" max="9475" width="8.44140625" style="1"/>
    <col min="9476" max="9476" width="14" style="1" customWidth="1"/>
    <col min="9477" max="9698" width="8.44140625" style="1"/>
    <col min="9699" max="9699" width="25.44140625" style="1" customWidth="1"/>
    <col min="9700" max="9729" width="15.6640625" style="1" customWidth="1"/>
    <col min="9730" max="9730" width="10.77734375" style="1" customWidth="1"/>
    <col min="9731" max="9731" width="8.44140625" style="1"/>
    <col min="9732" max="9732" width="14" style="1" customWidth="1"/>
    <col min="9733" max="9954" width="8.44140625" style="1"/>
    <col min="9955" max="9955" width="25.44140625" style="1" customWidth="1"/>
    <col min="9956" max="9985" width="15.6640625" style="1" customWidth="1"/>
    <col min="9986" max="9986" width="10.77734375" style="1" customWidth="1"/>
    <col min="9987" max="9987" width="8.44140625" style="1"/>
    <col min="9988" max="9988" width="14" style="1" customWidth="1"/>
    <col min="9989" max="10210" width="8.44140625" style="1"/>
    <col min="10211" max="10211" width="25.44140625" style="1" customWidth="1"/>
    <col min="10212" max="10241" width="15.6640625" style="1" customWidth="1"/>
    <col min="10242" max="10242" width="10.77734375" style="1" customWidth="1"/>
    <col min="10243" max="10243" width="8.44140625" style="1"/>
    <col min="10244" max="10244" width="14" style="1" customWidth="1"/>
    <col min="10245" max="10466" width="8.44140625" style="1"/>
    <col min="10467" max="10467" width="25.44140625" style="1" customWidth="1"/>
    <col min="10468" max="10497" width="15.6640625" style="1" customWidth="1"/>
    <col min="10498" max="10498" width="10.77734375" style="1" customWidth="1"/>
    <col min="10499" max="10499" width="8.44140625" style="1"/>
    <col min="10500" max="10500" width="14" style="1" customWidth="1"/>
    <col min="10501" max="10722" width="8.44140625" style="1"/>
    <col min="10723" max="10723" width="25.44140625" style="1" customWidth="1"/>
    <col min="10724" max="10753" width="15.6640625" style="1" customWidth="1"/>
    <col min="10754" max="10754" width="10.77734375" style="1" customWidth="1"/>
    <col min="10755" max="10755" width="8.44140625" style="1"/>
    <col min="10756" max="10756" width="14" style="1" customWidth="1"/>
    <col min="10757" max="10978" width="8.44140625" style="1"/>
    <col min="10979" max="10979" width="25.44140625" style="1" customWidth="1"/>
    <col min="10980" max="11009" width="15.6640625" style="1" customWidth="1"/>
    <col min="11010" max="11010" width="10.77734375" style="1" customWidth="1"/>
    <col min="11011" max="11011" width="8.44140625" style="1"/>
    <col min="11012" max="11012" width="14" style="1" customWidth="1"/>
    <col min="11013" max="11234" width="8.44140625" style="1"/>
    <col min="11235" max="11235" width="25.44140625" style="1" customWidth="1"/>
    <col min="11236" max="11265" width="15.6640625" style="1" customWidth="1"/>
    <col min="11266" max="11266" width="10.77734375" style="1" customWidth="1"/>
    <col min="11267" max="11267" width="8.44140625" style="1"/>
    <col min="11268" max="11268" width="14" style="1" customWidth="1"/>
    <col min="11269" max="11490" width="8.44140625" style="1"/>
    <col min="11491" max="11491" width="25.44140625" style="1" customWidth="1"/>
    <col min="11492" max="11521" width="15.6640625" style="1" customWidth="1"/>
    <col min="11522" max="11522" width="10.77734375" style="1" customWidth="1"/>
    <col min="11523" max="11523" width="8.44140625" style="1"/>
    <col min="11524" max="11524" width="14" style="1" customWidth="1"/>
    <col min="11525" max="11746" width="8.44140625" style="1"/>
    <col min="11747" max="11747" width="25.44140625" style="1" customWidth="1"/>
    <col min="11748" max="11777" width="15.6640625" style="1" customWidth="1"/>
    <col min="11778" max="11778" width="10.77734375" style="1" customWidth="1"/>
    <col min="11779" max="11779" width="8.44140625" style="1"/>
    <col min="11780" max="11780" width="14" style="1" customWidth="1"/>
    <col min="11781" max="12002" width="8.44140625" style="1"/>
    <col min="12003" max="12003" width="25.44140625" style="1" customWidth="1"/>
    <col min="12004" max="12033" width="15.6640625" style="1" customWidth="1"/>
    <col min="12034" max="12034" width="10.77734375" style="1" customWidth="1"/>
    <col min="12035" max="12035" width="8.44140625" style="1"/>
    <col min="12036" max="12036" width="14" style="1" customWidth="1"/>
    <col min="12037" max="12258" width="8.44140625" style="1"/>
    <col min="12259" max="12259" width="25.44140625" style="1" customWidth="1"/>
    <col min="12260" max="12289" width="15.6640625" style="1" customWidth="1"/>
    <col min="12290" max="12290" width="10.77734375" style="1" customWidth="1"/>
    <col min="12291" max="12291" width="8.44140625" style="1"/>
    <col min="12292" max="12292" width="14" style="1" customWidth="1"/>
    <col min="12293" max="12514" width="8.44140625" style="1"/>
    <col min="12515" max="12515" width="25.44140625" style="1" customWidth="1"/>
    <col min="12516" max="12545" width="15.6640625" style="1" customWidth="1"/>
    <col min="12546" max="12546" width="10.77734375" style="1" customWidth="1"/>
    <col min="12547" max="12547" width="8.44140625" style="1"/>
    <col min="12548" max="12548" width="14" style="1" customWidth="1"/>
    <col min="12549" max="12770" width="8.44140625" style="1"/>
    <col min="12771" max="12771" width="25.44140625" style="1" customWidth="1"/>
    <col min="12772" max="12801" width="15.6640625" style="1" customWidth="1"/>
    <col min="12802" max="12802" width="10.77734375" style="1" customWidth="1"/>
    <col min="12803" max="12803" width="8.44140625" style="1"/>
    <col min="12804" max="12804" width="14" style="1" customWidth="1"/>
    <col min="12805" max="13026" width="8.44140625" style="1"/>
    <col min="13027" max="13027" width="25.44140625" style="1" customWidth="1"/>
    <col min="13028" max="13057" width="15.6640625" style="1" customWidth="1"/>
    <col min="13058" max="13058" width="10.77734375" style="1" customWidth="1"/>
    <col min="13059" max="13059" width="8.44140625" style="1"/>
    <col min="13060" max="13060" width="14" style="1" customWidth="1"/>
    <col min="13061" max="13282" width="8.44140625" style="1"/>
    <col min="13283" max="13283" width="25.44140625" style="1" customWidth="1"/>
    <col min="13284" max="13313" width="15.6640625" style="1" customWidth="1"/>
    <col min="13314" max="13314" width="10.77734375" style="1" customWidth="1"/>
    <col min="13315" max="13315" width="8.44140625" style="1"/>
    <col min="13316" max="13316" width="14" style="1" customWidth="1"/>
    <col min="13317" max="13538" width="8.44140625" style="1"/>
    <col min="13539" max="13539" width="25.44140625" style="1" customWidth="1"/>
    <col min="13540" max="13569" width="15.6640625" style="1" customWidth="1"/>
    <col min="13570" max="13570" width="10.77734375" style="1" customWidth="1"/>
    <col min="13571" max="13571" width="8.44140625" style="1"/>
    <col min="13572" max="13572" width="14" style="1" customWidth="1"/>
    <col min="13573" max="13794" width="8.44140625" style="1"/>
    <col min="13795" max="13795" width="25.44140625" style="1" customWidth="1"/>
    <col min="13796" max="13825" width="15.6640625" style="1" customWidth="1"/>
    <col min="13826" max="13826" width="10.77734375" style="1" customWidth="1"/>
    <col min="13827" max="13827" width="8.44140625" style="1"/>
    <col min="13828" max="13828" width="14" style="1" customWidth="1"/>
    <col min="13829" max="14050" width="8.44140625" style="1"/>
    <col min="14051" max="14051" width="25.44140625" style="1" customWidth="1"/>
    <col min="14052" max="14081" width="15.6640625" style="1" customWidth="1"/>
    <col min="14082" max="14082" width="10.77734375" style="1" customWidth="1"/>
    <col min="14083" max="14083" width="8.44140625" style="1"/>
    <col min="14084" max="14084" width="14" style="1" customWidth="1"/>
    <col min="14085" max="14306" width="8.44140625" style="1"/>
    <col min="14307" max="14307" width="25.44140625" style="1" customWidth="1"/>
    <col min="14308" max="14337" width="15.6640625" style="1" customWidth="1"/>
    <col min="14338" max="14338" width="10.77734375" style="1" customWidth="1"/>
    <col min="14339" max="14339" width="8.44140625" style="1"/>
    <col min="14340" max="14340" width="14" style="1" customWidth="1"/>
    <col min="14341" max="14562" width="8.44140625" style="1"/>
    <col min="14563" max="14563" width="25.44140625" style="1" customWidth="1"/>
    <col min="14564" max="14593" width="15.6640625" style="1" customWidth="1"/>
    <col min="14594" max="14594" width="10.77734375" style="1" customWidth="1"/>
    <col min="14595" max="14595" width="8.44140625" style="1"/>
    <col min="14596" max="14596" width="14" style="1" customWidth="1"/>
    <col min="14597" max="14818" width="8.44140625" style="1"/>
    <col min="14819" max="14819" width="25.44140625" style="1" customWidth="1"/>
    <col min="14820" max="14849" width="15.6640625" style="1" customWidth="1"/>
    <col min="14850" max="14850" width="10.77734375" style="1" customWidth="1"/>
    <col min="14851" max="14851" width="8.44140625" style="1"/>
    <col min="14852" max="14852" width="14" style="1" customWidth="1"/>
    <col min="14853" max="15074" width="8.44140625" style="1"/>
    <col min="15075" max="15075" width="25.44140625" style="1" customWidth="1"/>
    <col min="15076" max="15105" width="15.6640625" style="1" customWidth="1"/>
    <col min="15106" max="15106" width="10.77734375" style="1" customWidth="1"/>
    <col min="15107" max="15107" width="8.44140625" style="1"/>
    <col min="15108" max="15108" width="14" style="1" customWidth="1"/>
    <col min="15109" max="15330" width="8.44140625" style="1"/>
    <col min="15331" max="15331" width="25.44140625" style="1" customWidth="1"/>
    <col min="15332" max="15361" width="15.6640625" style="1" customWidth="1"/>
    <col min="15362" max="15362" width="10.77734375" style="1" customWidth="1"/>
    <col min="15363" max="15363" width="8.44140625" style="1"/>
    <col min="15364" max="15364" width="14" style="1" customWidth="1"/>
    <col min="15365" max="15586" width="8.44140625" style="1"/>
    <col min="15587" max="15587" width="25.44140625" style="1" customWidth="1"/>
    <col min="15588" max="15617" width="15.6640625" style="1" customWidth="1"/>
    <col min="15618" max="15618" width="10.77734375" style="1" customWidth="1"/>
    <col min="15619" max="15619" width="8.44140625" style="1"/>
    <col min="15620" max="15620" width="14" style="1" customWidth="1"/>
    <col min="15621" max="15842" width="8.44140625" style="1"/>
    <col min="15843" max="15843" width="25.44140625" style="1" customWidth="1"/>
    <col min="15844" max="15873" width="15.6640625" style="1" customWidth="1"/>
    <col min="15874" max="15874" width="10.77734375" style="1" customWidth="1"/>
    <col min="15875" max="15875" width="8.44140625" style="1"/>
    <col min="15876" max="15876" width="14" style="1" customWidth="1"/>
    <col min="15877" max="16098" width="8.44140625" style="1"/>
    <col min="16099" max="16099" width="25.44140625" style="1" customWidth="1"/>
    <col min="16100" max="16129" width="15.6640625" style="1" customWidth="1"/>
    <col min="16130" max="16130" width="10.77734375" style="1" customWidth="1"/>
    <col min="16131" max="16131" width="8.44140625" style="1"/>
    <col min="16132" max="16132" width="14" style="1" customWidth="1"/>
    <col min="16133" max="16384" width="8.44140625" style="1"/>
  </cols>
  <sheetData>
    <row r="1" spans="1:4" ht="48.75" customHeight="1" x14ac:dyDescent="0.25">
      <c r="A1" s="28"/>
      <c r="B1" s="28"/>
      <c r="C1" s="28"/>
      <c r="D1" s="28"/>
    </row>
    <row r="2" spans="1:4" ht="66.75" customHeight="1" x14ac:dyDescent="0.25">
      <c r="A2" s="3" t="s">
        <v>10</v>
      </c>
      <c r="B2" s="6" t="s">
        <v>16</v>
      </c>
      <c r="C2" s="6" t="s">
        <v>17</v>
      </c>
      <c r="D2" s="4" t="s">
        <v>31</v>
      </c>
    </row>
    <row r="3" spans="1:4" ht="25.05" customHeight="1" x14ac:dyDescent="0.25">
      <c r="A3" s="10">
        <f>Tabulka456475051345678[[#This Row],[Interní číslo]]</f>
        <v>2321</v>
      </c>
      <c r="B3" s="18">
        <f>Tabulka456475051345678[[#This Row],[Na účtu zbývá
k 31. 12. 2021]]</f>
        <v>1230</v>
      </c>
      <c r="C3" s="18">
        <f>Tabulka45647505134567[[#This Row],[Na účtu zbývá
k 31. 12. 2021]]-Tabulka45647505134567[[#This Row],[Mňou a pac 13.1.]]</f>
        <v>1130</v>
      </c>
      <c r="D3" s="2">
        <v>100</v>
      </c>
    </row>
    <row r="4" spans="1:4" ht="25.05" customHeight="1" x14ac:dyDescent="0.25">
      <c r="A4" s="10">
        <f>Tabulka456475051345678[[#This Row],[Interní číslo]]</f>
        <v>4221</v>
      </c>
      <c r="B4" s="18">
        <f>Tabulka456475051345678[[#This Row],[Na účtu zbývá
k 31. 12. 2021]]</f>
        <v>530</v>
      </c>
      <c r="C4" s="18">
        <f>Tabulka45647505134567[[#This Row],[Na účtu zbývá
k 31. 12. 2021]]-Tabulka45647505134567[[#This Row],[Mňou a pac 13.1.]]</f>
        <v>430</v>
      </c>
      <c r="D4" s="2">
        <v>100</v>
      </c>
    </row>
    <row r="5" spans="1:4" ht="25.05" customHeight="1" x14ac:dyDescent="0.25">
      <c r="A5" s="10">
        <f>Tabulka456475051345678[[#This Row],[Interní číslo]]</f>
        <v>2721</v>
      </c>
      <c r="B5" s="18">
        <f>Tabulka456475051345678[[#This Row],[Na účtu zbývá
k 31. 12. 2021]]</f>
        <v>1230</v>
      </c>
      <c r="C5" s="18">
        <f>Tabulka45647505134567[[#This Row],[Na účtu zbývá
k 31. 12. 2021]]-Tabulka45647505134567[[#This Row],[Mňou a pac 13.1.]]</f>
        <v>1130</v>
      </c>
      <c r="D5" s="2">
        <v>100</v>
      </c>
    </row>
    <row r="6" spans="1:4" ht="25.05" customHeight="1" x14ac:dyDescent="0.25">
      <c r="A6" s="10" t="str">
        <f>Tabulka456475051345678[[#This Row],[Interní číslo]]</f>
        <v>5864</v>
      </c>
      <c r="B6" s="18">
        <f>Tabulka456475051345678[[#This Row],[Na účtu zbývá
k 31. 12. 2021]]</f>
        <v>0</v>
      </c>
      <c r="C6" s="18">
        <f>Tabulka45647505134567[[#This Row],[Na účtu zbývá
k 31. 12. 2021]]-Tabulka45647505134567[[#This Row],[Mňou a pac 13.1.]]</f>
        <v>0</v>
      </c>
      <c r="D6" s="2">
        <v>0</v>
      </c>
    </row>
    <row r="7" spans="1:4" ht="25.05" customHeight="1" x14ac:dyDescent="0.25">
      <c r="A7" s="10">
        <f>Tabulka456475051345678[[#This Row],[Interní číslo]]</f>
        <v>3421</v>
      </c>
      <c r="B7" s="18">
        <f>Tabulka456475051345678[[#This Row],[Na účtu zbývá
k 31. 12. 2021]]</f>
        <v>1071.3</v>
      </c>
      <c r="C7" s="18">
        <f>Tabulka45647505134567[[#This Row],[Na účtu zbývá
k 31. 12. 2021]]-Tabulka45647505134567[[#This Row],[Mňou a pac 13.1.]]</f>
        <v>971.3</v>
      </c>
      <c r="D7" s="2">
        <v>100</v>
      </c>
    </row>
    <row r="8" spans="1:4" ht="25.05" customHeight="1" x14ac:dyDescent="0.25">
      <c r="A8" s="10">
        <f>Tabulka456475051345678[[#This Row],[Interní číslo]]</f>
        <v>3621</v>
      </c>
      <c r="B8" s="18">
        <f>Tabulka456475051345678[[#This Row],[Na účtu zbývá
k 31. 12. 2021]]</f>
        <v>961.61999999999989</v>
      </c>
      <c r="C8" s="18">
        <f>Tabulka45647505134567[[#This Row],[Na účtu zbývá
k 31. 12. 2021]]-Tabulka45647505134567[[#This Row],[Mňou a pac 13.1.]]</f>
        <v>861.61999999999989</v>
      </c>
      <c r="D8" s="2">
        <v>100</v>
      </c>
    </row>
    <row r="9" spans="1:4" ht="25.05" customHeight="1" x14ac:dyDescent="0.25">
      <c r="A9" s="10">
        <f>Tabulka456475051345678[[#This Row],[Interní číslo]]</f>
        <v>1621</v>
      </c>
      <c r="B9" s="18">
        <f>Tabulka456475051345678[[#This Row],[Na účtu zbývá
k 31. 12. 2021]]</f>
        <v>790.31999999999994</v>
      </c>
      <c r="C9" s="18">
        <f>Tabulka45647505134567[[#This Row],[Na účtu zbývá
k 31. 12. 2021]]-Tabulka45647505134567[[#This Row],[Mňou a pac 13.1.]]</f>
        <v>690.31999999999994</v>
      </c>
      <c r="D9" s="2">
        <v>100</v>
      </c>
    </row>
    <row r="10" spans="1:4" ht="25.05" customHeight="1" x14ac:dyDescent="0.25">
      <c r="A10" s="10">
        <f>Tabulka456475051345678[[#This Row],[Interní číslo]]</f>
        <v>4121</v>
      </c>
      <c r="B10" s="18">
        <f>Tabulka456475051345678[[#This Row],[Na účtu zbývá
k 31. 12. 2021]]</f>
        <v>730</v>
      </c>
      <c r="C10" s="18">
        <f>Tabulka45647505134567[[#This Row],[Na účtu zbývá
k 31. 12. 2021]]-Tabulka45647505134567[[#This Row],[Mňou a pac 13.1.]]</f>
        <v>630</v>
      </c>
      <c r="D10" s="2">
        <v>100</v>
      </c>
    </row>
    <row r="11" spans="1:4" ht="25.05" customHeight="1" x14ac:dyDescent="0.25">
      <c r="A11" s="10" t="str">
        <f>Tabulka456475051345678[[#This Row],[Interní číslo]]</f>
        <v>0721</v>
      </c>
      <c r="B11" s="18">
        <f>Tabulka456475051345678[[#This Row],[Na účtu zbývá
k 31. 12. 2021]]</f>
        <v>1241.3</v>
      </c>
      <c r="C11" s="18">
        <f>Tabulka45647505134567[[#This Row],[Na účtu zbývá
k 31. 12. 2021]]-Tabulka45647505134567[[#This Row],[Mňou a pac 13.1.]]</f>
        <v>1141.3</v>
      </c>
      <c r="D11" s="2">
        <v>100</v>
      </c>
    </row>
    <row r="12" spans="1:4" ht="25.05" customHeight="1" x14ac:dyDescent="0.25">
      <c r="A12" s="10">
        <f>Tabulka456475051345678[[#This Row],[Interní číslo]]</f>
        <v>1021</v>
      </c>
      <c r="B12" s="18">
        <f>Tabulka456475051345678[[#This Row],[Na účtu zbývá
k 31. 12. 2021]]</f>
        <v>661.61999999999989</v>
      </c>
      <c r="C12" s="18">
        <f>Tabulka45647505134567[[#This Row],[Na účtu zbývá
k 31. 12. 2021]]-Tabulka45647505134567[[#This Row],[Mňou a pac 13.1.]]</f>
        <v>661.61999999999989</v>
      </c>
      <c r="D12" s="2">
        <v>0</v>
      </c>
    </row>
    <row r="13" spans="1:4" ht="25.05" customHeight="1" x14ac:dyDescent="0.25">
      <c r="A13" s="10">
        <f>Tabulka456475051345678[[#This Row],[Interní číslo]]</f>
        <v>1721</v>
      </c>
      <c r="B13" s="18">
        <f>Tabulka456475051345678[[#This Row],[Na účtu zbývá
k 31. 12. 2021]]</f>
        <v>820.31999999999994</v>
      </c>
      <c r="C13" s="18">
        <f>Tabulka45647505134567[[#This Row],[Na účtu zbývá
k 31. 12. 2021]]-Tabulka45647505134567[[#This Row],[Mňou a pac 13.1.]]</f>
        <v>720.31999999999994</v>
      </c>
      <c r="D13" s="2">
        <v>100</v>
      </c>
    </row>
    <row r="14" spans="1:4" ht="25.05" customHeight="1" x14ac:dyDescent="0.25">
      <c r="A14" s="10">
        <f>Tabulka456475051345678[[#This Row],[Interní číslo]]</f>
        <v>1821</v>
      </c>
      <c r="B14" s="18">
        <f>Tabulka456475051345678[[#This Row],[Na účtu zbývá
k 31. 12. 2021]]</f>
        <v>930</v>
      </c>
      <c r="C14" s="18">
        <f>Tabulka45647505134567[[#This Row],[Na účtu zbývá
k 31. 12. 2021]]-Tabulka45647505134567[[#This Row],[Mňou a pac 13.1.]]</f>
        <v>930</v>
      </c>
      <c r="D14" s="2">
        <v>0</v>
      </c>
    </row>
    <row r="15" spans="1:4" ht="25.05" customHeight="1" x14ac:dyDescent="0.25">
      <c r="A15" s="10" t="str">
        <f>Tabulka456475051345678[[#This Row],[Interní číslo]]</f>
        <v>0821</v>
      </c>
      <c r="B15" s="18">
        <f>Tabulka456475051345678[[#This Row],[Na účtu zbývá
k 31. 12. 2021]]</f>
        <v>1290.32</v>
      </c>
      <c r="C15" s="18">
        <f>Tabulka45647505134567[[#This Row],[Na účtu zbývá
k 31. 12. 2021]]-Tabulka45647505134567[[#This Row],[Mňou a pac 13.1.]]</f>
        <v>1290.32</v>
      </c>
      <c r="D15" s="2">
        <v>0</v>
      </c>
    </row>
    <row r="16" spans="1:4" ht="25.05" customHeight="1" x14ac:dyDescent="0.25">
      <c r="A16" s="10" t="str">
        <f>Tabulka456475051345678[[#This Row],[Interní číslo]]</f>
        <v>0521</v>
      </c>
      <c r="B16" s="18">
        <f>Tabulka456475051345678[[#This Row],[Na účtu zbývá
k 31. 12. 2021]]</f>
        <v>990.31999999999994</v>
      </c>
      <c r="C16" s="18">
        <f>Tabulka45647505134567[[#This Row],[Na účtu zbývá
k 31. 12. 2021]]-Tabulka45647505134567[[#This Row],[Mňou a pac 13.1.]]</f>
        <v>990.31999999999994</v>
      </c>
      <c r="D16" s="2">
        <v>0</v>
      </c>
    </row>
    <row r="17" spans="1:4" ht="25.05" customHeight="1" x14ac:dyDescent="0.25">
      <c r="A17" s="10" t="str">
        <f>Tabulka456475051345678[[#This Row],[Interní číslo]]</f>
        <v>0921</v>
      </c>
      <c r="B17" s="18">
        <f>Tabulka456475051345678[[#This Row],[Na účtu zbývá
k 31. 12. 2021]]</f>
        <v>771.3</v>
      </c>
      <c r="C17" s="18">
        <f>Tabulka45647505134567[[#This Row],[Na účtu zbývá
k 31. 12. 2021]]-Tabulka45647505134567[[#This Row],[Mňou a pac 13.1.]]</f>
        <v>671.3</v>
      </c>
      <c r="D17" s="2">
        <v>100</v>
      </c>
    </row>
    <row r="18" spans="1:4" ht="25.05" customHeight="1" x14ac:dyDescent="0.25">
      <c r="A18" s="10" t="str">
        <f>Tabulka456475051345678[[#This Row],[Interní číslo]]</f>
        <v>0621</v>
      </c>
      <c r="B18" s="18">
        <f>Tabulka456475051345678[[#This Row],[Na účtu zbývá
k 31. 12. 2021]]</f>
        <v>1120.32</v>
      </c>
      <c r="C18" s="18">
        <f>Tabulka45647505134567[[#This Row],[Na účtu zbývá
k 31. 12. 2021]]-Tabulka45647505134567[[#This Row],[Mňou a pac 13.1.]]</f>
        <v>1020.3199999999999</v>
      </c>
      <c r="D18" s="2">
        <v>100</v>
      </c>
    </row>
    <row r="19" spans="1:4" ht="25.05" customHeight="1" x14ac:dyDescent="0.25">
      <c r="A19" s="10">
        <f>Tabulka456475051345678[[#This Row],[Interní číslo]]</f>
        <v>4521</v>
      </c>
      <c r="B19" s="18">
        <f>Tabulka456475051345678[[#This Row],[Na účtu zbývá
k 31. 12. 2021]]</f>
        <v>631.61999999999989</v>
      </c>
      <c r="C19" s="18">
        <f>Tabulka45647505134567[[#This Row],[Na účtu zbývá
k 31. 12. 2021]]-Tabulka45647505134567[[#This Row],[Mňou a pac 13.1.]]</f>
        <v>531.61999999999989</v>
      </c>
      <c r="D19" s="2">
        <v>100</v>
      </c>
    </row>
    <row r="20" spans="1:4" ht="25.05" customHeight="1" x14ac:dyDescent="0.25">
      <c r="A20" s="10">
        <f>Tabulka456475051345678[[#This Row],[Interní číslo]]</f>
        <v>1521</v>
      </c>
      <c r="B20" s="18">
        <f>Tabulka456475051345678[[#This Row],[Na účtu zbývá
k 31. 12. 2021]]</f>
        <v>361.61999999999989</v>
      </c>
      <c r="C20" s="18">
        <f>Tabulka45647505134567[[#This Row],[Na účtu zbývá
k 31. 12. 2021]]-Tabulka45647505134567[[#This Row],[Mňou a pac 13.1.]]</f>
        <v>261.61999999999989</v>
      </c>
      <c r="D20" s="2">
        <v>100</v>
      </c>
    </row>
    <row r="21" spans="1:4" ht="25.05" customHeight="1" x14ac:dyDescent="0.25">
      <c r="A21" s="10">
        <f>Tabulka456475051345678[[#This Row],[Interní číslo]]</f>
        <v>3221</v>
      </c>
      <c r="B21" s="18">
        <f>Tabulka456475051345678[[#This Row],[Na účtu zbývá
k 31. 12. 2021]]</f>
        <v>1290.32</v>
      </c>
      <c r="C21" s="18">
        <f>Tabulka45647505134567[[#This Row],[Na účtu zbývá
k 31. 12. 2021]]-Tabulka45647505134567[[#This Row],[Mňou a pac 13.1.]]</f>
        <v>1190.32</v>
      </c>
      <c r="D21" s="2">
        <v>100</v>
      </c>
    </row>
    <row r="22" spans="1:4" ht="25.05" customHeight="1" x14ac:dyDescent="0.25">
      <c r="A22" s="10" t="str">
        <f>Tabulka456475051345678[[#This Row],[Interní číslo]]</f>
        <v>0421</v>
      </c>
      <c r="B22" s="18">
        <f>Tabulka456475051345678[[#This Row],[Na účtu zbývá
k 31. 12. 2021]]</f>
        <v>900</v>
      </c>
      <c r="C22" s="18">
        <f>Tabulka45647505134567[[#This Row],[Na účtu zbývá
k 31. 12. 2021]]-Tabulka45647505134567[[#This Row],[Mňou a pac 13.1.]]</f>
        <v>800</v>
      </c>
      <c r="D22" s="2">
        <v>100</v>
      </c>
    </row>
    <row r="23" spans="1:4" ht="25.05" customHeight="1" x14ac:dyDescent="0.25">
      <c r="A23" s="10">
        <f>Tabulka456475051345678[[#This Row],[Interní číslo]]</f>
        <v>3321</v>
      </c>
      <c r="B23" s="18">
        <f>Tabulka456475051345678[[#This Row],[Na účtu zbývá
k 31. 12. 2021]]</f>
        <v>1230</v>
      </c>
      <c r="C23" s="18">
        <f>Tabulka45647505134567[[#This Row],[Na účtu zbývá
k 31. 12. 2021]]-Tabulka45647505134567[[#This Row],[Mňou a pac 13.1.]]</f>
        <v>1230</v>
      </c>
      <c r="D23" s="2">
        <v>0</v>
      </c>
    </row>
    <row r="24" spans="1:4" ht="25.05" customHeight="1" x14ac:dyDescent="0.25">
      <c r="A24" s="10">
        <f>Tabulka456475051345678[[#This Row],[Interní číslo]]</f>
        <v>4621</v>
      </c>
      <c r="B24" s="18">
        <f>Tabulka456475051345678[[#This Row],[Na účtu zbývá
k 31. 12. 2021]]</f>
        <v>730</v>
      </c>
      <c r="C24" s="18">
        <f>Tabulka45647505134567[[#This Row],[Na účtu zbývá
k 31. 12. 2021]]-Tabulka45647505134567[[#This Row],[Mňou a pac 13.1.]]</f>
        <v>630</v>
      </c>
      <c r="D24" s="2">
        <v>100</v>
      </c>
    </row>
    <row r="25" spans="1:4" ht="25.05" customHeight="1" x14ac:dyDescent="0.25">
      <c r="A25" s="10">
        <f>Tabulka456475051345678[[#This Row],[Interní číslo]]</f>
        <v>5614</v>
      </c>
      <c r="B25" s="18">
        <f>Tabulka456475051345678[[#This Row],[Na účtu zbývá
k 31. 12. 2021]]</f>
        <v>930</v>
      </c>
      <c r="C25" s="18">
        <f>Tabulka45647505134567[[#This Row],[Na účtu zbývá
k 31. 12. 2021]]-Tabulka45647505134567[[#This Row],[Mňou a pac 13.1.]]</f>
        <v>830</v>
      </c>
      <c r="D25" s="2">
        <v>100</v>
      </c>
    </row>
    <row r="26" spans="1:4" ht="25.05" customHeight="1" x14ac:dyDescent="0.25">
      <c r="A26" s="11">
        <f>Tabulka456475051345678[[#This Row],[Interní číslo]]</f>
        <v>5650</v>
      </c>
      <c r="B26" s="18">
        <f>Tabulka456475051345678[[#This Row],[Na účtu zbývá
k 31. 12. 2021]]</f>
        <v>400</v>
      </c>
      <c r="C26" s="18">
        <f>Tabulka45647505134567[[#This Row],[Na účtu zbývá
k 31. 12. 2021]]-Tabulka45647505134567[[#This Row],[Mňou a pac 13.1.]]</f>
        <v>400</v>
      </c>
      <c r="D26" s="2">
        <v>0</v>
      </c>
    </row>
    <row r="27" spans="1:4" ht="25.05" customHeight="1" x14ac:dyDescent="0.25">
      <c r="A27" s="10">
        <f>Tabulka456475051345678[[#This Row],[Interní číslo]]</f>
        <v>1921</v>
      </c>
      <c r="B27" s="18">
        <f>Tabulka456475051345678[[#This Row],[Na účtu zbývá
k 31. 12. 2021]]</f>
        <v>820.31999999999994</v>
      </c>
      <c r="C27" s="18">
        <f>Tabulka45647505134567[[#This Row],[Na účtu zbývá
k 31. 12. 2021]]-Tabulka45647505134567[[#This Row],[Mňou a pac 13.1.]]</f>
        <v>720.31999999999994</v>
      </c>
      <c r="D27" s="2">
        <v>100</v>
      </c>
    </row>
  </sheetData>
  <mergeCells count="1">
    <mergeCell ref="A1:D1"/>
  </mergeCells>
  <pageMargins left="0.70833333333333304" right="0.70833333333333304" top="0.78749999999999998" bottom="0.78749999999999998" header="0.51180555555555496" footer="0.51180555555555496"/>
  <pageSetup paperSize="9" firstPageNumber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topLeftCell="A13" zoomScaleNormal="100" workbookViewId="0">
      <selection activeCell="A13" sqref="A1:A1048576"/>
    </sheetView>
  </sheetViews>
  <sheetFormatPr defaultColWidth="8.44140625" defaultRowHeight="13.2" x14ac:dyDescent="0.25"/>
  <cols>
    <col min="1" max="1" width="21.6640625" style="9" customWidth="1"/>
    <col min="2" max="3" width="21.6640625" style="1" customWidth="1"/>
    <col min="4" max="5" width="15.6640625" style="1" customWidth="1"/>
    <col min="6" max="227" width="8.44140625" style="1"/>
    <col min="228" max="228" width="25.44140625" style="1" customWidth="1"/>
    <col min="229" max="258" width="15.6640625" style="1" customWidth="1"/>
    <col min="259" max="259" width="10.77734375" style="1" customWidth="1"/>
    <col min="260" max="260" width="8.44140625" style="1"/>
    <col min="261" max="261" width="14" style="1" customWidth="1"/>
    <col min="262" max="483" width="8.44140625" style="1"/>
    <col min="484" max="484" width="25.44140625" style="1" customWidth="1"/>
    <col min="485" max="514" width="15.6640625" style="1" customWidth="1"/>
    <col min="515" max="515" width="10.77734375" style="1" customWidth="1"/>
    <col min="516" max="516" width="8.44140625" style="1"/>
    <col min="517" max="517" width="14" style="1" customWidth="1"/>
    <col min="518" max="739" width="8.44140625" style="1"/>
    <col min="740" max="740" width="25.44140625" style="1" customWidth="1"/>
    <col min="741" max="770" width="15.6640625" style="1" customWidth="1"/>
    <col min="771" max="771" width="10.77734375" style="1" customWidth="1"/>
    <col min="772" max="772" width="8.44140625" style="1"/>
    <col min="773" max="773" width="14" style="1" customWidth="1"/>
    <col min="774" max="995" width="8.44140625" style="1"/>
    <col min="996" max="996" width="25.44140625" style="1" customWidth="1"/>
    <col min="997" max="1026" width="15.6640625" style="1" customWidth="1"/>
    <col min="1027" max="1027" width="10.77734375" style="1" customWidth="1"/>
    <col min="1028" max="1028" width="8.44140625" style="1"/>
    <col min="1029" max="1029" width="14" style="1" customWidth="1"/>
    <col min="1030" max="1251" width="8.44140625" style="1"/>
    <col min="1252" max="1252" width="25.44140625" style="1" customWidth="1"/>
    <col min="1253" max="1282" width="15.6640625" style="1" customWidth="1"/>
    <col min="1283" max="1283" width="10.77734375" style="1" customWidth="1"/>
    <col min="1284" max="1284" width="8.44140625" style="1"/>
    <col min="1285" max="1285" width="14" style="1" customWidth="1"/>
    <col min="1286" max="1507" width="8.44140625" style="1"/>
    <col min="1508" max="1508" width="25.44140625" style="1" customWidth="1"/>
    <col min="1509" max="1538" width="15.6640625" style="1" customWidth="1"/>
    <col min="1539" max="1539" width="10.77734375" style="1" customWidth="1"/>
    <col min="1540" max="1540" width="8.44140625" style="1"/>
    <col min="1541" max="1541" width="14" style="1" customWidth="1"/>
    <col min="1542" max="1763" width="8.44140625" style="1"/>
    <col min="1764" max="1764" width="25.44140625" style="1" customWidth="1"/>
    <col min="1765" max="1794" width="15.6640625" style="1" customWidth="1"/>
    <col min="1795" max="1795" width="10.77734375" style="1" customWidth="1"/>
    <col min="1796" max="1796" width="8.44140625" style="1"/>
    <col min="1797" max="1797" width="14" style="1" customWidth="1"/>
    <col min="1798" max="2019" width="8.44140625" style="1"/>
    <col min="2020" max="2020" width="25.44140625" style="1" customWidth="1"/>
    <col min="2021" max="2050" width="15.6640625" style="1" customWidth="1"/>
    <col min="2051" max="2051" width="10.77734375" style="1" customWidth="1"/>
    <col min="2052" max="2052" width="8.44140625" style="1"/>
    <col min="2053" max="2053" width="14" style="1" customWidth="1"/>
    <col min="2054" max="2275" width="8.44140625" style="1"/>
    <col min="2276" max="2276" width="25.44140625" style="1" customWidth="1"/>
    <col min="2277" max="2306" width="15.6640625" style="1" customWidth="1"/>
    <col min="2307" max="2307" width="10.77734375" style="1" customWidth="1"/>
    <col min="2308" max="2308" width="8.44140625" style="1"/>
    <col min="2309" max="2309" width="14" style="1" customWidth="1"/>
    <col min="2310" max="2531" width="8.44140625" style="1"/>
    <col min="2532" max="2532" width="25.44140625" style="1" customWidth="1"/>
    <col min="2533" max="2562" width="15.6640625" style="1" customWidth="1"/>
    <col min="2563" max="2563" width="10.77734375" style="1" customWidth="1"/>
    <col min="2564" max="2564" width="8.44140625" style="1"/>
    <col min="2565" max="2565" width="14" style="1" customWidth="1"/>
    <col min="2566" max="2787" width="8.44140625" style="1"/>
    <col min="2788" max="2788" width="25.44140625" style="1" customWidth="1"/>
    <col min="2789" max="2818" width="15.6640625" style="1" customWidth="1"/>
    <col min="2819" max="2819" width="10.77734375" style="1" customWidth="1"/>
    <col min="2820" max="2820" width="8.44140625" style="1"/>
    <col min="2821" max="2821" width="14" style="1" customWidth="1"/>
    <col min="2822" max="3043" width="8.44140625" style="1"/>
    <col min="3044" max="3044" width="25.44140625" style="1" customWidth="1"/>
    <col min="3045" max="3074" width="15.6640625" style="1" customWidth="1"/>
    <col min="3075" max="3075" width="10.77734375" style="1" customWidth="1"/>
    <col min="3076" max="3076" width="8.44140625" style="1"/>
    <col min="3077" max="3077" width="14" style="1" customWidth="1"/>
    <col min="3078" max="3299" width="8.44140625" style="1"/>
    <col min="3300" max="3300" width="25.44140625" style="1" customWidth="1"/>
    <col min="3301" max="3330" width="15.6640625" style="1" customWidth="1"/>
    <col min="3331" max="3331" width="10.77734375" style="1" customWidth="1"/>
    <col min="3332" max="3332" width="8.44140625" style="1"/>
    <col min="3333" max="3333" width="14" style="1" customWidth="1"/>
    <col min="3334" max="3555" width="8.44140625" style="1"/>
    <col min="3556" max="3556" width="25.44140625" style="1" customWidth="1"/>
    <col min="3557" max="3586" width="15.6640625" style="1" customWidth="1"/>
    <col min="3587" max="3587" width="10.77734375" style="1" customWidth="1"/>
    <col min="3588" max="3588" width="8.44140625" style="1"/>
    <col min="3589" max="3589" width="14" style="1" customWidth="1"/>
    <col min="3590" max="3811" width="8.44140625" style="1"/>
    <col min="3812" max="3812" width="25.44140625" style="1" customWidth="1"/>
    <col min="3813" max="3842" width="15.6640625" style="1" customWidth="1"/>
    <col min="3843" max="3843" width="10.77734375" style="1" customWidth="1"/>
    <col min="3844" max="3844" width="8.44140625" style="1"/>
    <col min="3845" max="3845" width="14" style="1" customWidth="1"/>
    <col min="3846" max="4067" width="8.44140625" style="1"/>
    <col min="4068" max="4068" width="25.44140625" style="1" customWidth="1"/>
    <col min="4069" max="4098" width="15.6640625" style="1" customWidth="1"/>
    <col min="4099" max="4099" width="10.77734375" style="1" customWidth="1"/>
    <col min="4100" max="4100" width="8.44140625" style="1"/>
    <col min="4101" max="4101" width="14" style="1" customWidth="1"/>
    <col min="4102" max="4323" width="8.44140625" style="1"/>
    <col min="4324" max="4324" width="25.44140625" style="1" customWidth="1"/>
    <col min="4325" max="4354" width="15.6640625" style="1" customWidth="1"/>
    <col min="4355" max="4355" width="10.77734375" style="1" customWidth="1"/>
    <col min="4356" max="4356" width="8.44140625" style="1"/>
    <col min="4357" max="4357" width="14" style="1" customWidth="1"/>
    <col min="4358" max="4579" width="8.44140625" style="1"/>
    <col min="4580" max="4580" width="25.44140625" style="1" customWidth="1"/>
    <col min="4581" max="4610" width="15.6640625" style="1" customWidth="1"/>
    <col min="4611" max="4611" width="10.77734375" style="1" customWidth="1"/>
    <col min="4612" max="4612" width="8.44140625" style="1"/>
    <col min="4613" max="4613" width="14" style="1" customWidth="1"/>
    <col min="4614" max="4835" width="8.44140625" style="1"/>
    <col min="4836" max="4836" width="25.44140625" style="1" customWidth="1"/>
    <col min="4837" max="4866" width="15.6640625" style="1" customWidth="1"/>
    <col min="4867" max="4867" width="10.77734375" style="1" customWidth="1"/>
    <col min="4868" max="4868" width="8.44140625" style="1"/>
    <col min="4869" max="4869" width="14" style="1" customWidth="1"/>
    <col min="4870" max="5091" width="8.44140625" style="1"/>
    <col min="5092" max="5092" width="25.44140625" style="1" customWidth="1"/>
    <col min="5093" max="5122" width="15.6640625" style="1" customWidth="1"/>
    <col min="5123" max="5123" width="10.77734375" style="1" customWidth="1"/>
    <col min="5124" max="5124" width="8.44140625" style="1"/>
    <col min="5125" max="5125" width="14" style="1" customWidth="1"/>
    <col min="5126" max="5347" width="8.44140625" style="1"/>
    <col min="5348" max="5348" width="25.44140625" style="1" customWidth="1"/>
    <col min="5349" max="5378" width="15.6640625" style="1" customWidth="1"/>
    <col min="5379" max="5379" width="10.77734375" style="1" customWidth="1"/>
    <col min="5380" max="5380" width="8.44140625" style="1"/>
    <col min="5381" max="5381" width="14" style="1" customWidth="1"/>
    <col min="5382" max="5603" width="8.44140625" style="1"/>
    <col min="5604" max="5604" width="25.44140625" style="1" customWidth="1"/>
    <col min="5605" max="5634" width="15.6640625" style="1" customWidth="1"/>
    <col min="5635" max="5635" width="10.77734375" style="1" customWidth="1"/>
    <col min="5636" max="5636" width="8.44140625" style="1"/>
    <col min="5637" max="5637" width="14" style="1" customWidth="1"/>
    <col min="5638" max="5859" width="8.44140625" style="1"/>
    <col min="5860" max="5860" width="25.44140625" style="1" customWidth="1"/>
    <col min="5861" max="5890" width="15.6640625" style="1" customWidth="1"/>
    <col min="5891" max="5891" width="10.77734375" style="1" customWidth="1"/>
    <col min="5892" max="5892" width="8.44140625" style="1"/>
    <col min="5893" max="5893" width="14" style="1" customWidth="1"/>
    <col min="5894" max="6115" width="8.44140625" style="1"/>
    <col min="6116" max="6116" width="25.44140625" style="1" customWidth="1"/>
    <col min="6117" max="6146" width="15.6640625" style="1" customWidth="1"/>
    <col min="6147" max="6147" width="10.77734375" style="1" customWidth="1"/>
    <col min="6148" max="6148" width="8.44140625" style="1"/>
    <col min="6149" max="6149" width="14" style="1" customWidth="1"/>
    <col min="6150" max="6371" width="8.44140625" style="1"/>
    <col min="6372" max="6372" width="25.44140625" style="1" customWidth="1"/>
    <col min="6373" max="6402" width="15.6640625" style="1" customWidth="1"/>
    <col min="6403" max="6403" width="10.77734375" style="1" customWidth="1"/>
    <col min="6404" max="6404" width="8.44140625" style="1"/>
    <col min="6405" max="6405" width="14" style="1" customWidth="1"/>
    <col min="6406" max="6627" width="8.44140625" style="1"/>
    <col min="6628" max="6628" width="25.44140625" style="1" customWidth="1"/>
    <col min="6629" max="6658" width="15.6640625" style="1" customWidth="1"/>
    <col min="6659" max="6659" width="10.77734375" style="1" customWidth="1"/>
    <col min="6660" max="6660" width="8.44140625" style="1"/>
    <col min="6661" max="6661" width="14" style="1" customWidth="1"/>
    <col min="6662" max="6883" width="8.44140625" style="1"/>
    <col min="6884" max="6884" width="25.44140625" style="1" customWidth="1"/>
    <col min="6885" max="6914" width="15.6640625" style="1" customWidth="1"/>
    <col min="6915" max="6915" width="10.77734375" style="1" customWidth="1"/>
    <col min="6916" max="6916" width="8.44140625" style="1"/>
    <col min="6917" max="6917" width="14" style="1" customWidth="1"/>
    <col min="6918" max="7139" width="8.44140625" style="1"/>
    <col min="7140" max="7140" width="25.44140625" style="1" customWidth="1"/>
    <col min="7141" max="7170" width="15.6640625" style="1" customWidth="1"/>
    <col min="7171" max="7171" width="10.77734375" style="1" customWidth="1"/>
    <col min="7172" max="7172" width="8.44140625" style="1"/>
    <col min="7173" max="7173" width="14" style="1" customWidth="1"/>
    <col min="7174" max="7395" width="8.44140625" style="1"/>
    <col min="7396" max="7396" width="25.44140625" style="1" customWidth="1"/>
    <col min="7397" max="7426" width="15.6640625" style="1" customWidth="1"/>
    <col min="7427" max="7427" width="10.77734375" style="1" customWidth="1"/>
    <col min="7428" max="7428" width="8.44140625" style="1"/>
    <col min="7429" max="7429" width="14" style="1" customWidth="1"/>
    <col min="7430" max="7651" width="8.44140625" style="1"/>
    <col min="7652" max="7652" width="25.44140625" style="1" customWidth="1"/>
    <col min="7653" max="7682" width="15.6640625" style="1" customWidth="1"/>
    <col min="7683" max="7683" width="10.77734375" style="1" customWidth="1"/>
    <col min="7684" max="7684" width="8.44140625" style="1"/>
    <col min="7685" max="7685" width="14" style="1" customWidth="1"/>
    <col min="7686" max="7907" width="8.44140625" style="1"/>
    <col min="7908" max="7908" width="25.44140625" style="1" customWidth="1"/>
    <col min="7909" max="7938" width="15.6640625" style="1" customWidth="1"/>
    <col min="7939" max="7939" width="10.77734375" style="1" customWidth="1"/>
    <col min="7940" max="7940" width="8.44140625" style="1"/>
    <col min="7941" max="7941" width="14" style="1" customWidth="1"/>
    <col min="7942" max="8163" width="8.44140625" style="1"/>
    <col min="8164" max="8164" width="25.44140625" style="1" customWidth="1"/>
    <col min="8165" max="8194" width="15.6640625" style="1" customWidth="1"/>
    <col min="8195" max="8195" width="10.77734375" style="1" customWidth="1"/>
    <col min="8196" max="8196" width="8.44140625" style="1"/>
    <col min="8197" max="8197" width="14" style="1" customWidth="1"/>
    <col min="8198" max="8419" width="8.44140625" style="1"/>
    <col min="8420" max="8420" width="25.44140625" style="1" customWidth="1"/>
    <col min="8421" max="8450" width="15.6640625" style="1" customWidth="1"/>
    <col min="8451" max="8451" width="10.77734375" style="1" customWidth="1"/>
    <col min="8452" max="8452" width="8.44140625" style="1"/>
    <col min="8453" max="8453" width="14" style="1" customWidth="1"/>
    <col min="8454" max="8675" width="8.44140625" style="1"/>
    <col min="8676" max="8676" width="25.44140625" style="1" customWidth="1"/>
    <col min="8677" max="8706" width="15.6640625" style="1" customWidth="1"/>
    <col min="8707" max="8707" width="10.77734375" style="1" customWidth="1"/>
    <col min="8708" max="8708" width="8.44140625" style="1"/>
    <col min="8709" max="8709" width="14" style="1" customWidth="1"/>
    <col min="8710" max="8931" width="8.44140625" style="1"/>
    <col min="8932" max="8932" width="25.44140625" style="1" customWidth="1"/>
    <col min="8933" max="8962" width="15.6640625" style="1" customWidth="1"/>
    <col min="8963" max="8963" width="10.77734375" style="1" customWidth="1"/>
    <col min="8964" max="8964" width="8.44140625" style="1"/>
    <col min="8965" max="8965" width="14" style="1" customWidth="1"/>
    <col min="8966" max="9187" width="8.44140625" style="1"/>
    <col min="9188" max="9188" width="25.44140625" style="1" customWidth="1"/>
    <col min="9189" max="9218" width="15.6640625" style="1" customWidth="1"/>
    <col min="9219" max="9219" width="10.77734375" style="1" customWidth="1"/>
    <col min="9220" max="9220" width="8.44140625" style="1"/>
    <col min="9221" max="9221" width="14" style="1" customWidth="1"/>
    <col min="9222" max="9443" width="8.44140625" style="1"/>
    <col min="9444" max="9444" width="25.44140625" style="1" customWidth="1"/>
    <col min="9445" max="9474" width="15.6640625" style="1" customWidth="1"/>
    <col min="9475" max="9475" width="10.77734375" style="1" customWidth="1"/>
    <col min="9476" max="9476" width="8.44140625" style="1"/>
    <col min="9477" max="9477" width="14" style="1" customWidth="1"/>
    <col min="9478" max="9699" width="8.44140625" style="1"/>
    <col min="9700" max="9700" width="25.44140625" style="1" customWidth="1"/>
    <col min="9701" max="9730" width="15.6640625" style="1" customWidth="1"/>
    <col min="9731" max="9731" width="10.77734375" style="1" customWidth="1"/>
    <col min="9732" max="9732" width="8.44140625" style="1"/>
    <col min="9733" max="9733" width="14" style="1" customWidth="1"/>
    <col min="9734" max="9955" width="8.44140625" style="1"/>
    <col min="9956" max="9956" width="25.44140625" style="1" customWidth="1"/>
    <col min="9957" max="9986" width="15.6640625" style="1" customWidth="1"/>
    <col min="9987" max="9987" width="10.77734375" style="1" customWidth="1"/>
    <col min="9988" max="9988" width="8.44140625" style="1"/>
    <col min="9989" max="9989" width="14" style="1" customWidth="1"/>
    <col min="9990" max="10211" width="8.44140625" style="1"/>
    <col min="10212" max="10212" width="25.44140625" style="1" customWidth="1"/>
    <col min="10213" max="10242" width="15.6640625" style="1" customWidth="1"/>
    <col min="10243" max="10243" width="10.77734375" style="1" customWidth="1"/>
    <col min="10244" max="10244" width="8.44140625" style="1"/>
    <col min="10245" max="10245" width="14" style="1" customWidth="1"/>
    <col min="10246" max="10467" width="8.44140625" style="1"/>
    <col min="10468" max="10468" width="25.44140625" style="1" customWidth="1"/>
    <col min="10469" max="10498" width="15.6640625" style="1" customWidth="1"/>
    <col min="10499" max="10499" width="10.77734375" style="1" customWidth="1"/>
    <col min="10500" max="10500" width="8.44140625" style="1"/>
    <col min="10501" max="10501" width="14" style="1" customWidth="1"/>
    <col min="10502" max="10723" width="8.44140625" style="1"/>
    <col min="10724" max="10724" width="25.44140625" style="1" customWidth="1"/>
    <col min="10725" max="10754" width="15.6640625" style="1" customWidth="1"/>
    <col min="10755" max="10755" width="10.77734375" style="1" customWidth="1"/>
    <col min="10756" max="10756" width="8.44140625" style="1"/>
    <col min="10757" max="10757" width="14" style="1" customWidth="1"/>
    <col min="10758" max="10979" width="8.44140625" style="1"/>
    <col min="10980" max="10980" width="25.44140625" style="1" customWidth="1"/>
    <col min="10981" max="11010" width="15.6640625" style="1" customWidth="1"/>
    <col min="11011" max="11011" width="10.77734375" style="1" customWidth="1"/>
    <col min="11012" max="11012" width="8.44140625" style="1"/>
    <col min="11013" max="11013" width="14" style="1" customWidth="1"/>
    <col min="11014" max="11235" width="8.44140625" style="1"/>
    <col min="11236" max="11236" width="25.44140625" style="1" customWidth="1"/>
    <col min="11237" max="11266" width="15.6640625" style="1" customWidth="1"/>
    <col min="11267" max="11267" width="10.77734375" style="1" customWidth="1"/>
    <col min="11268" max="11268" width="8.44140625" style="1"/>
    <col min="11269" max="11269" width="14" style="1" customWidth="1"/>
    <col min="11270" max="11491" width="8.44140625" style="1"/>
    <col min="11492" max="11492" width="25.44140625" style="1" customWidth="1"/>
    <col min="11493" max="11522" width="15.6640625" style="1" customWidth="1"/>
    <col min="11523" max="11523" width="10.77734375" style="1" customWidth="1"/>
    <col min="11524" max="11524" width="8.44140625" style="1"/>
    <col min="11525" max="11525" width="14" style="1" customWidth="1"/>
    <col min="11526" max="11747" width="8.44140625" style="1"/>
    <col min="11748" max="11748" width="25.44140625" style="1" customWidth="1"/>
    <col min="11749" max="11778" width="15.6640625" style="1" customWidth="1"/>
    <col min="11779" max="11779" width="10.77734375" style="1" customWidth="1"/>
    <col min="11780" max="11780" width="8.44140625" style="1"/>
    <col min="11781" max="11781" width="14" style="1" customWidth="1"/>
    <col min="11782" max="12003" width="8.44140625" style="1"/>
    <col min="12004" max="12004" width="25.44140625" style="1" customWidth="1"/>
    <col min="12005" max="12034" width="15.6640625" style="1" customWidth="1"/>
    <col min="12035" max="12035" width="10.77734375" style="1" customWidth="1"/>
    <col min="12036" max="12036" width="8.44140625" style="1"/>
    <col min="12037" max="12037" width="14" style="1" customWidth="1"/>
    <col min="12038" max="12259" width="8.44140625" style="1"/>
    <col min="12260" max="12260" width="25.44140625" style="1" customWidth="1"/>
    <col min="12261" max="12290" width="15.6640625" style="1" customWidth="1"/>
    <col min="12291" max="12291" width="10.77734375" style="1" customWidth="1"/>
    <col min="12292" max="12292" width="8.44140625" style="1"/>
    <col min="12293" max="12293" width="14" style="1" customWidth="1"/>
    <col min="12294" max="12515" width="8.44140625" style="1"/>
    <col min="12516" max="12516" width="25.44140625" style="1" customWidth="1"/>
    <col min="12517" max="12546" width="15.6640625" style="1" customWidth="1"/>
    <col min="12547" max="12547" width="10.77734375" style="1" customWidth="1"/>
    <col min="12548" max="12548" width="8.44140625" style="1"/>
    <col min="12549" max="12549" width="14" style="1" customWidth="1"/>
    <col min="12550" max="12771" width="8.44140625" style="1"/>
    <col min="12772" max="12772" width="25.44140625" style="1" customWidth="1"/>
    <col min="12773" max="12802" width="15.6640625" style="1" customWidth="1"/>
    <col min="12803" max="12803" width="10.77734375" style="1" customWidth="1"/>
    <col min="12804" max="12804" width="8.44140625" style="1"/>
    <col min="12805" max="12805" width="14" style="1" customWidth="1"/>
    <col min="12806" max="13027" width="8.44140625" style="1"/>
    <col min="13028" max="13028" width="25.44140625" style="1" customWidth="1"/>
    <col min="13029" max="13058" width="15.6640625" style="1" customWidth="1"/>
    <col min="13059" max="13059" width="10.77734375" style="1" customWidth="1"/>
    <col min="13060" max="13060" width="8.44140625" style="1"/>
    <col min="13061" max="13061" width="14" style="1" customWidth="1"/>
    <col min="13062" max="13283" width="8.44140625" style="1"/>
    <col min="13284" max="13284" width="25.44140625" style="1" customWidth="1"/>
    <col min="13285" max="13314" width="15.6640625" style="1" customWidth="1"/>
    <col min="13315" max="13315" width="10.77734375" style="1" customWidth="1"/>
    <col min="13316" max="13316" width="8.44140625" style="1"/>
    <col min="13317" max="13317" width="14" style="1" customWidth="1"/>
    <col min="13318" max="13539" width="8.44140625" style="1"/>
    <col min="13540" max="13540" width="25.44140625" style="1" customWidth="1"/>
    <col min="13541" max="13570" width="15.6640625" style="1" customWidth="1"/>
    <col min="13571" max="13571" width="10.77734375" style="1" customWidth="1"/>
    <col min="13572" max="13572" width="8.44140625" style="1"/>
    <col min="13573" max="13573" width="14" style="1" customWidth="1"/>
    <col min="13574" max="13795" width="8.44140625" style="1"/>
    <col min="13796" max="13796" width="25.44140625" style="1" customWidth="1"/>
    <col min="13797" max="13826" width="15.6640625" style="1" customWidth="1"/>
    <col min="13827" max="13827" width="10.77734375" style="1" customWidth="1"/>
    <col min="13828" max="13828" width="8.44140625" style="1"/>
    <col min="13829" max="13829" width="14" style="1" customWidth="1"/>
    <col min="13830" max="14051" width="8.44140625" style="1"/>
    <col min="14052" max="14052" width="25.44140625" style="1" customWidth="1"/>
    <col min="14053" max="14082" width="15.6640625" style="1" customWidth="1"/>
    <col min="14083" max="14083" width="10.77734375" style="1" customWidth="1"/>
    <col min="14084" max="14084" width="8.44140625" style="1"/>
    <col min="14085" max="14085" width="14" style="1" customWidth="1"/>
    <col min="14086" max="14307" width="8.44140625" style="1"/>
    <col min="14308" max="14308" width="25.44140625" style="1" customWidth="1"/>
    <col min="14309" max="14338" width="15.6640625" style="1" customWidth="1"/>
    <col min="14339" max="14339" width="10.77734375" style="1" customWidth="1"/>
    <col min="14340" max="14340" width="8.44140625" style="1"/>
    <col min="14341" max="14341" width="14" style="1" customWidth="1"/>
    <col min="14342" max="14563" width="8.44140625" style="1"/>
    <col min="14564" max="14564" width="25.44140625" style="1" customWidth="1"/>
    <col min="14565" max="14594" width="15.6640625" style="1" customWidth="1"/>
    <col min="14595" max="14595" width="10.77734375" style="1" customWidth="1"/>
    <col min="14596" max="14596" width="8.44140625" style="1"/>
    <col min="14597" max="14597" width="14" style="1" customWidth="1"/>
    <col min="14598" max="14819" width="8.44140625" style="1"/>
    <col min="14820" max="14820" width="25.44140625" style="1" customWidth="1"/>
    <col min="14821" max="14850" width="15.6640625" style="1" customWidth="1"/>
    <col min="14851" max="14851" width="10.77734375" style="1" customWidth="1"/>
    <col min="14852" max="14852" width="8.44140625" style="1"/>
    <col min="14853" max="14853" width="14" style="1" customWidth="1"/>
    <col min="14854" max="15075" width="8.44140625" style="1"/>
    <col min="15076" max="15076" width="25.44140625" style="1" customWidth="1"/>
    <col min="15077" max="15106" width="15.6640625" style="1" customWidth="1"/>
    <col min="15107" max="15107" width="10.77734375" style="1" customWidth="1"/>
    <col min="15108" max="15108" width="8.44140625" style="1"/>
    <col min="15109" max="15109" width="14" style="1" customWidth="1"/>
    <col min="15110" max="15331" width="8.44140625" style="1"/>
    <col min="15332" max="15332" width="25.44140625" style="1" customWidth="1"/>
    <col min="15333" max="15362" width="15.6640625" style="1" customWidth="1"/>
    <col min="15363" max="15363" width="10.77734375" style="1" customWidth="1"/>
    <col min="15364" max="15364" width="8.44140625" style="1"/>
    <col min="15365" max="15365" width="14" style="1" customWidth="1"/>
    <col min="15366" max="15587" width="8.44140625" style="1"/>
    <col min="15588" max="15588" width="25.44140625" style="1" customWidth="1"/>
    <col min="15589" max="15618" width="15.6640625" style="1" customWidth="1"/>
    <col min="15619" max="15619" width="10.77734375" style="1" customWidth="1"/>
    <col min="15620" max="15620" width="8.44140625" style="1"/>
    <col min="15621" max="15621" width="14" style="1" customWidth="1"/>
    <col min="15622" max="15843" width="8.44140625" style="1"/>
    <col min="15844" max="15844" width="25.44140625" style="1" customWidth="1"/>
    <col min="15845" max="15874" width="15.6640625" style="1" customWidth="1"/>
    <col min="15875" max="15875" width="10.77734375" style="1" customWidth="1"/>
    <col min="15876" max="15876" width="8.44140625" style="1"/>
    <col min="15877" max="15877" width="14" style="1" customWidth="1"/>
    <col min="15878" max="16099" width="8.44140625" style="1"/>
    <col min="16100" max="16100" width="25.44140625" style="1" customWidth="1"/>
    <col min="16101" max="16130" width="15.6640625" style="1" customWidth="1"/>
    <col min="16131" max="16131" width="10.77734375" style="1" customWidth="1"/>
    <col min="16132" max="16132" width="8.44140625" style="1"/>
    <col min="16133" max="16133" width="14" style="1" customWidth="1"/>
    <col min="16134" max="16384" width="8.44140625" style="1"/>
  </cols>
  <sheetData>
    <row r="1" spans="1:5" ht="48.75" customHeight="1" x14ac:dyDescent="0.25">
      <c r="A1" s="28"/>
      <c r="B1" s="28"/>
      <c r="C1" s="28"/>
      <c r="D1" s="28"/>
      <c r="E1" s="28"/>
    </row>
    <row r="2" spans="1:5" ht="66.75" customHeight="1" x14ac:dyDescent="0.25">
      <c r="A2" s="3" t="s">
        <v>10</v>
      </c>
      <c r="B2" s="6" t="s">
        <v>17</v>
      </c>
      <c r="C2" s="6" t="s">
        <v>18</v>
      </c>
      <c r="D2" s="4" t="s">
        <v>7</v>
      </c>
      <c r="E2" s="4" t="s">
        <v>32</v>
      </c>
    </row>
    <row r="3" spans="1:5" ht="25.05" customHeight="1" x14ac:dyDescent="0.25">
      <c r="A3" s="10">
        <f>Tabulka45647505134567[[#This Row],[Interní číslo]]</f>
        <v>2321</v>
      </c>
      <c r="B3" s="18">
        <f>Tabulka45647505134567[[#This Row],[Na účtu zbývá
k 31. 1. 2022]]</f>
        <v>1130</v>
      </c>
      <c r="C3" s="18">
        <f>Tabulka4564750513456[[#This Row],[Na účtu zbývá
k 31. 1. 2022]]-Tabulka4564750513456[[#This Row],[Divadlo- Pohádka, kterou znáte 2.2.]]-Tabulka4564750513456[[#This Row],[Domku, domečku 16.2.]]</f>
        <v>1130</v>
      </c>
      <c r="D3" s="2">
        <v>0</v>
      </c>
      <c r="E3" s="2">
        <v>0</v>
      </c>
    </row>
    <row r="4" spans="1:5" ht="25.05" customHeight="1" x14ac:dyDescent="0.25">
      <c r="A4" s="10">
        <f>Tabulka45647505134567[[#This Row],[Interní číslo]]</f>
        <v>4221</v>
      </c>
      <c r="B4" s="18">
        <f>Tabulka45647505134567[[#This Row],[Na účtu zbývá
k 31. 1. 2022]]</f>
        <v>430</v>
      </c>
      <c r="C4" s="18">
        <f>Tabulka4564750513456[[#This Row],[Na účtu zbývá
k 31. 1. 2022]]-Tabulka4564750513456[[#This Row],[Divadlo- Pohádka, kterou znáte 2.2.]]-Tabulka4564750513456[[#This Row],[Domku, domečku 16.2.]]</f>
        <v>217.46</v>
      </c>
      <c r="D4" s="2">
        <v>75.5</v>
      </c>
      <c r="E4" s="2">
        <v>137.04</v>
      </c>
    </row>
    <row r="5" spans="1:5" ht="25.05" customHeight="1" x14ac:dyDescent="0.25">
      <c r="A5" s="10">
        <f>Tabulka45647505134567[[#This Row],[Interní číslo]]</f>
        <v>2721</v>
      </c>
      <c r="B5" s="18">
        <f>Tabulka45647505134567[[#This Row],[Na účtu zbývá
k 31. 1. 2022]]</f>
        <v>1130</v>
      </c>
      <c r="C5" s="18">
        <f>Tabulka4564750513456[[#This Row],[Na účtu zbývá
k 31. 1. 2022]]-Tabulka4564750513456[[#This Row],[Divadlo- Pohádka, kterou znáte 2.2.]]-Tabulka4564750513456[[#This Row],[Domku, domečku 16.2.]]</f>
        <v>1130</v>
      </c>
      <c r="D5" s="2">
        <v>0</v>
      </c>
      <c r="E5" s="2">
        <v>0</v>
      </c>
    </row>
    <row r="6" spans="1:5" ht="33.6" customHeight="1" x14ac:dyDescent="0.25">
      <c r="A6" s="10" t="str">
        <f>Tabulka45647505134567[[#This Row],[Interní číslo]]</f>
        <v>5864</v>
      </c>
      <c r="B6" s="18">
        <f>Tabulka45647505134567[[#This Row],[Na účtu zbývá
k 31. 1. 2022]]</f>
        <v>0</v>
      </c>
      <c r="C6" s="18">
        <f>Tabulka4564750513456[[#This Row],[Na účtu zbývá
k 31. 1. 2022]]-Tabulka4564750513456[[#This Row],[Divadlo- Pohádka, kterou znáte 2.2.]]-Tabulka4564750513456[[#This Row],[Domku, domečku 16.2.]]</f>
        <v>0</v>
      </c>
      <c r="D6" s="2">
        <v>0</v>
      </c>
      <c r="E6" s="2">
        <v>0</v>
      </c>
    </row>
    <row r="7" spans="1:5" ht="25.05" customHeight="1" x14ac:dyDescent="0.25">
      <c r="A7" s="10">
        <f>Tabulka45647505134567[[#This Row],[Interní číslo]]</f>
        <v>3421</v>
      </c>
      <c r="B7" s="18">
        <f>Tabulka45647505134567[[#This Row],[Na účtu zbývá
k 31. 1. 2022]]</f>
        <v>971.3</v>
      </c>
      <c r="C7" s="18">
        <f>Tabulka4564750513456[[#This Row],[Na účtu zbývá
k 31. 1. 2022]]-Tabulka4564750513456[[#This Row],[Divadlo- Pohádka, kterou znáte 2.2.]]-Tabulka4564750513456[[#This Row],[Domku, domečku 16.2.]]</f>
        <v>758.76</v>
      </c>
      <c r="D7" s="2">
        <v>75.5</v>
      </c>
      <c r="E7" s="2">
        <v>137.04</v>
      </c>
    </row>
    <row r="8" spans="1:5" ht="25.05" customHeight="1" x14ac:dyDescent="0.25">
      <c r="A8" s="10">
        <f>Tabulka45647505134567[[#This Row],[Interní číslo]]</f>
        <v>3621</v>
      </c>
      <c r="B8" s="18">
        <f>Tabulka45647505134567[[#This Row],[Na účtu zbývá
k 31. 1. 2022]]</f>
        <v>861.61999999999989</v>
      </c>
      <c r="C8" s="18">
        <f>Tabulka4564750513456[[#This Row],[Na účtu zbývá
k 31. 1. 2022]]-Tabulka4564750513456[[#This Row],[Divadlo- Pohádka, kterou znáte 2.2.]]-Tabulka4564750513456[[#This Row],[Domku, domečku 16.2.]]</f>
        <v>724.57999999999993</v>
      </c>
      <c r="D8" s="2">
        <v>0</v>
      </c>
      <c r="E8" s="2">
        <v>137.04</v>
      </c>
    </row>
    <row r="9" spans="1:5" ht="25.05" customHeight="1" x14ac:dyDescent="0.25">
      <c r="A9" s="10">
        <f>Tabulka45647505134567[[#This Row],[Interní číslo]]</f>
        <v>1621</v>
      </c>
      <c r="B9" s="18">
        <f>Tabulka45647505134567[[#This Row],[Na účtu zbývá
k 31. 1. 2022]]</f>
        <v>690.31999999999994</v>
      </c>
      <c r="C9" s="18">
        <f>Tabulka4564750513456[[#This Row],[Na účtu zbývá
k 31. 1. 2022]]-Tabulka4564750513456[[#This Row],[Divadlo- Pohádka, kterou znáte 2.2.]]-Tabulka4564750513456[[#This Row],[Domku, domečku 16.2.]]</f>
        <v>614.81999999999994</v>
      </c>
      <c r="D9" s="2">
        <v>75.5</v>
      </c>
      <c r="E9" s="2">
        <v>0</v>
      </c>
    </row>
    <row r="10" spans="1:5" ht="25.05" customHeight="1" x14ac:dyDescent="0.25">
      <c r="A10" s="10">
        <f>Tabulka45647505134567[[#This Row],[Interní číslo]]</f>
        <v>4121</v>
      </c>
      <c r="B10" s="18">
        <f>Tabulka45647505134567[[#This Row],[Na účtu zbývá
k 31. 1. 2022]]</f>
        <v>630</v>
      </c>
      <c r="C10" s="18">
        <f>Tabulka4564750513456[[#This Row],[Na účtu zbývá
k 31. 1. 2022]]-Tabulka4564750513456[[#This Row],[Divadlo- Pohádka, kterou znáte 2.2.]]-Tabulka4564750513456[[#This Row],[Domku, domečku 16.2.]]</f>
        <v>417.46000000000004</v>
      </c>
      <c r="D10" s="2">
        <v>75.5</v>
      </c>
      <c r="E10" s="2">
        <v>137.04</v>
      </c>
    </row>
    <row r="11" spans="1:5" ht="25.05" customHeight="1" x14ac:dyDescent="0.25">
      <c r="A11" s="10" t="str">
        <f>Tabulka45647505134567[[#This Row],[Interní číslo]]</f>
        <v>0721</v>
      </c>
      <c r="B11" s="18">
        <f>Tabulka45647505134567[[#This Row],[Na účtu zbývá
k 31. 1. 2022]]</f>
        <v>1141.3</v>
      </c>
      <c r="C11" s="18">
        <f>Tabulka4564750513456[[#This Row],[Na účtu zbývá
k 31. 1. 2022]]-Tabulka4564750513456[[#This Row],[Divadlo- Pohádka, kterou znáte 2.2.]]-Tabulka4564750513456[[#This Row],[Domku, domečku 16.2.]]</f>
        <v>928.76</v>
      </c>
      <c r="D11" s="2">
        <v>75.5</v>
      </c>
      <c r="E11" s="2">
        <v>137.04</v>
      </c>
    </row>
    <row r="12" spans="1:5" ht="25.05" customHeight="1" x14ac:dyDescent="0.25">
      <c r="A12" s="10">
        <f>Tabulka45647505134567[[#This Row],[Interní číslo]]</f>
        <v>1021</v>
      </c>
      <c r="B12" s="18">
        <f>Tabulka45647505134567[[#This Row],[Na účtu zbývá
k 31. 1. 2022]]</f>
        <v>661.61999999999989</v>
      </c>
      <c r="C12" s="18">
        <f>Tabulka4564750513456[[#This Row],[Na účtu zbývá
k 31. 1. 2022]]-Tabulka4564750513456[[#This Row],[Divadlo- Pohádka, kterou znáte 2.2.]]-Tabulka4564750513456[[#This Row],[Domku, domečku 16.2.]]</f>
        <v>661.61999999999989</v>
      </c>
      <c r="D12" s="2">
        <v>0</v>
      </c>
      <c r="E12" s="2">
        <v>0</v>
      </c>
    </row>
    <row r="13" spans="1:5" ht="25.05" customHeight="1" x14ac:dyDescent="0.25">
      <c r="A13" s="10">
        <f>Tabulka45647505134567[[#This Row],[Interní číslo]]</f>
        <v>1721</v>
      </c>
      <c r="B13" s="18">
        <f>Tabulka45647505134567[[#This Row],[Na účtu zbývá
k 31. 1. 2022]]</f>
        <v>720.31999999999994</v>
      </c>
      <c r="C13" s="18">
        <f>Tabulka4564750513456[[#This Row],[Na účtu zbývá
k 31. 1. 2022]]-Tabulka4564750513456[[#This Row],[Divadlo- Pohádka, kterou znáte 2.2.]]-Tabulka4564750513456[[#This Row],[Domku, domečku 16.2.]]</f>
        <v>644.81999999999994</v>
      </c>
      <c r="D13" s="2">
        <v>75.5</v>
      </c>
      <c r="E13" s="2">
        <v>0</v>
      </c>
    </row>
    <row r="14" spans="1:5" ht="25.05" customHeight="1" x14ac:dyDescent="0.25">
      <c r="A14" s="10">
        <f>Tabulka45647505134567[[#This Row],[Interní číslo]]</f>
        <v>1821</v>
      </c>
      <c r="B14" s="18">
        <f>Tabulka45647505134567[[#This Row],[Na účtu zbývá
k 31. 1. 2022]]</f>
        <v>930</v>
      </c>
      <c r="C14" s="18">
        <f>Tabulka4564750513456[[#This Row],[Na účtu zbývá
k 31. 1. 2022]]-Tabulka4564750513456[[#This Row],[Divadlo- Pohádka, kterou znáte 2.2.]]-Tabulka4564750513456[[#This Row],[Domku, domečku 16.2.]]</f>
        <v>717.46</v>
      </c>
      <c r="D14" s="2">
        <v>75.5</v>
      </c>
      <c r="E14" s="2">
        <v>137.04</v>
      </c>
    </row>
    <row r="15" spans="1:5" ht="25.05" customHeight="1" x14ac:dyDescent="0.25">
      <c r="A15" s="10" t="str">
        <f>Tabulka45647505134567[[#This Row],[Interní číslo]]</f>
        <v>0821</v>
      </c>
      <c r="B15" s="18">
        <f>Tabulka45647505134567[[#This Row],[Na účtu zbývá
k 31. 1. 2022]]</f>
        <v>1290.32</v>
      </c>
      <c r="C15" s="18">
        <f>Tabulka4564750513456[[#This Row],[Na účtu zbývá
k 31. 1. 2022]]-Tabulka4564750513456[[#This Row],[Divadlo- Pohádka, kterou znáte 2.2.]]-Tabulka4564750513456[[#This Row],[Domku, domečku 16.2.]]</f>
        <v>1290.32</v>
      </c>
      <c r="D15" s="2">
        <v>0</v>
      </c>
      <c r="E15" s="2">
        <v>0</v>
      </c>
    </row>
    <row r="16" spans="1:5" ht="25.05" customHeight="1" x14ac:dyDescent="0.25">
      <c r="A16" s="10" t="str">
        <f>Tabulka45647505134567[[#This Row],[Interní číslo]]</f>
        <v>0521</v>
      </c>
      <c r="B16" s="18">
        <f>Tabulka45647505134567[[#This Row],[Na účtu zbývá
k 31. 1. 2022]]</f>
        <v>990.31999999999994</v>
      </c>
      <c r="C16" s="18">
        <f>Tabulka4564750513456[[#This Row],[Na účtu zbývá
k 31. 1. 2022]]-Tabulka4564750513456[[#This Row],[Divadlo- Pohádka, kterou znáte 2.2.]]-Tabulka4564750513456[[#This Row],[Domku, domečku 16.2.]]</f>
        <v>777.78</v>
      </c>
      <c r="D16" s="2">
        <v>75.5</v>
      </c>
      <c r="E16" s="2">
        <v>137.04</v>
      </c>
    </row>
    <row r="17" spans="1:5" ht="25.05" customHeight="1" x14ac:dyDescent="0.25">
      <c r="A17" s="10" t="str">
        <f>Tabulka45647505134567[[#This Row],[Interní číslo]]</f>
        <v>0921</v>
      </c>
      <c r="B17" s="18">
        <f>Tabulka45647505134567[[#This Row],[Na účtu zbývá
k 31. 1. 2022]]</f>
        <v>671.3</v>
      </c>
      <c r="C17" s="18">
        <f>Tabulka4564750513456[[#This Row],[Na účtu zbývá
k 31. 1. 2022]]-Tabulka4564750513456[[#This Row],[Divadlo- Pohádka, kterou znáte 2.2.]]-Tabulka4564750513456[[#This Row],[Domku, domečku 16.2.]]</f>
        <v>458.76</v>
      </c>
      <c r="D17" s="2">
        <v>75.5</v>
      </c>
      <c r="E17" s="2">
        <v>137.04</v>
      </c>
    </row>
    <row r="18" spans="1:5" ht="25.05" customHeight="1" x14ac:dyDescent="0.25">
      <c r="A18" s="10" t="str">
        <f>Tabulka45647505134567[[#This Row],[Interní číslo]]</f>
        <v>0621</v>
      </c>
      <c r="B18" s="18">
        <f>Tabulka45647505134567[[#This Row],[Na účtu zbývá
k 31. 1. 2022]]</f>
        <v>1020.3199999999999</v>
      </c>
      <c r="C18" s="18">
        <f>Tabulka4564750513456[[#This Row],[Na účtu zbývá
k 31. 1. 2022]]-Tabulka4564750513456[[#This Row],[Divadlo- Pohádka, kterou znáte 2.2.]]-Tabulka4564750513456[[#This Row],[Domku, domečku 16.2.]]</f>
        <v>883.28</v>
      </c>
      <c r="D18" s="2">
        <v>0</v>
      </c>
      <c r="E18" s="2">
        <v>137.04</v>
      </c>
    </row>
    <row r="19" spans="1:5" ht="25.05" customHeight="1" x14ac:dyDescent="0.25">
      <c r="A19" s="10">
        <f>Tabulka45647505134567[[#This Row],[Interní číslo]]</f>
        <v>4521</v>
      </c>
      <c r="B19" s="18">
        <f>Tabulka45647505134567[[#This Row],[Na účtu zbývá
k 31. 1. 2022]]</f>
        <v>531.61999999999989</v>
      </c>
      <c r="C19" s="18">
        <f>Tabulka4564750513456[[#This Row],[Na účtu zbývá
k 31. 1. 2022]]-Tabulka4564750513456[[#This Row],[Divadlo- Pohádka, kterou znáte 2.2.]]-Tabulka4564750513456[[#This Row],[Domku, domečku 16.2.]]</f>
        <v>531.61999999999989</v>
      </c>
      <c r="D19" s="2">
        <v>0</v>
      </c>
      <c r="E19" s="2">
        <v>0</v>
      </c>
    </row>
    <row r="20" spans="1:5" ht="25.05" customHeight="1" x14ac:dyDescent="0.25">
      <c r="A20" s="10">
        <f>Tabulka45647505134567[[#This Row],[Interní číslo]]</f>
        <v>1521</v>
      </c>
      <c r="B20" s="18">
        <f>Tabulka45647505134567[[#This Row],[Na účtu zbývá
k 31. 1. 2022]]</f>
        <v>261.61999999999989</v>
      </c>
      <c r="C20" s="18">
        <f>Tabulka4564750513456[[#This Row],[Na účtu zbývá
k 31. 1. 2022]]-Tabulka4564750513456[[#This Row],[Divadlo- Pohádka, kterou znáte 2.2.]]-Tabulka4564750513456[[#This Row],[Domku, domečku 16.2.]]</f>
        <v>49.079999999999899</v>
      </c>
      <c r="D20" s="2">
        <v>75.5</v>
      </c>
      <c r="E20" s="2">
        <v>137.04</v>
      </c>
    </row>
    <row r="21" spans="1:5" ht="25.05" customHeight="1" x14ac:dyDescent="0.25">
      <c r="A21" s="10">
        <f>Tabulka45647505134567[[#This Row],[Interní číslo]]</f>
        <v>3221</v>
      </c>
      <c r="B21" s="18">
        <f>Tabulka45647505134567[[#This Row],[Na účtu zbývá
k 31. 1. 2022]]</f>
        <v>1190.32</v>
      </c>
      <c r="C21" s="18">
        <f>Tabulka4564750513456[[#This Row],[Na účtu zbývá
k 31. 1. 2022]]-Tabulka4564750513456[[#This Row],[Divadlo- Pohádka, kterou znáte 2.2.]]-Tabulka4564750513456[[#This Row],[Domku, domečku 16.2.]]</f>
        <v>1053.28</v>
      </c>
      <c r="D21" s="2">
        <v>0</v>
      </c>
      <c r="E21" s="2">
        <v>137.04</v>
      </c>
    </row>
    <row r="22" spans="1:5" ht="25.05" customHeight="1" x14ac:dyDescent="0.25">
      <c r="A22" s="10" t="str">
        <f>Tabulka45647505134567[[#This Row],[Interní číslo]]</f>
        <v>0421</v>
      </c>
      <c r="B22" s="18">
        <f>Tabulka45647505134567[[#This Row],[Na účtu zbývá
k 31. 1. 2022]]</f>
        <v>800</v>
      </c>
      <c r="C22" s="18">
        <f>Tabulka4564750513456[[#This Row],[Na účtu zbývá
k 31. 1. 2022]]-Tabulka4564750513456[[#This Row],[Divadlo- Pohádka, kterou znáte 2.2.]]-Tabulka4564750513456[[#This Row],[Domku, domečku 16.2.]]</f>
        <v>800</v>
      </c>
      <c r="D22" s="2">
        <v>0</v>
      </c>
      <c r="E22" s="2">
        <v>0</v>
      </c>
    </row>
    <row r="23" spans="1:5" ht="25.05" customHeight="1" x14ac:dyDescent="0.25">
      <c r="A23" s="10">
        <f>Tabulka45647505134567[[#This Row],[Interní číslo]]</f>
        <v>3321</v>
      </c>
      <c r="B23" s="18">
        <f>Tabulka45647505134567[[#This Row],[Na účtu zbývá
k 31. 1. 2022]]</f>
        <v>1230</v>
      </c>
      <c r="C23" s="18">
        <f>Tabulka4564750513456[[#This Row],[Na účtu zbývá
k 31. 1. 2022]]-Tabulka4564750513456[[#This Row],[Divadlo- Pohádka, kterou znáte 2.2.]]-Tabulka4564750513456[[#This Row],[Domku, domečku 16.2.]]</f>
        <v>1092.96</v>
      </c>
      <c r="D23" s="2">
        <v>0</v>
      </c>
      <c r="E23" s="2">
        <v>137.04</v>
      </c>
    </row>
    <row r="24" spans="1:5" ht="25.05" customHeight="1" x14ac:dyDescent="0.25">
      <c r="A24" s="10">
        <f>Tabulka45647505134567[[#This Row],[Interní číslo]]</f>
        <v>4621</v>
      </c>
      <c r="B24" s="18">
        <f>Tabulka45647505134567[[#This Row],[Na účtu zbývá
k 31. 1. 2022]]</f>
        <v>630</v>
      </c>
      <c r="C24" s="18">
        <f>Tabulka4564750513456[[#This Row],[Na účtu zbývá
k 31. 1. 2022]]-Tabulka4564750513456[[#This Row],[Divadlo- Pohádka, kterou znáte 2.2.]]-Tabulka4564750513456[[#This Row],[Domku, domečku 16.2.]]</f>
        <v>554.5</v>
      </c>
      <c r="D24" s="2">
        <v>75.5</v>
      </c>
      <c r="E24" s="2">
        <v>0</v>
      </c>
    </row>
    <row r="25" spans="1:5" ht="25.05" customHeight="1" x14ac:dyDescent="0.25">
      <c r="A25" s="10">
        <f>Tabulka45647505134567[[#This Row],[Interní číslo]]</f>
        <v>5614</v>
      </c>
      <c r="B25" s="18">
        <f>Tabulka45647505134567[[#This Row],[Na účtu zbývá
k 31. 1. 2022]]</f>
        <v>830</v>
      </c>
      <c r="C25" s="18">
        <f>Tabulka4564750513456[[#This Row],[Na účtu zbývá
k 31. 1. 2022]]-Tabulka4564750513456[[#This Row],[Divadlo- Pohádka, kterou znáte 2.2.]]-Tabulka4564750513456[[#This Row],[Domku, domečku 16.2.]]</f>
        <v>617.46</v>
      </c>
      <c r="D25" s="2">
        <v>75.5</v>
      </c>
      <c r="E25" s="2">
        <v>137.04</v>
      </c>
    </row>
    <row r="26" spans="1:5" ht="25.05" customHeight="1" x14ac:dyDescent="0.25">
      <c r="A26" s="11">
        <f>Tabulka45647505134567[[#This Row],[Interní číslo]]</f>
        <v>5650</v>
      </c>
      <c r="B26" s="18">
        <f>Tabulka45647505134567[[#This Row],[Na účtu zbývá
k 31. 1. 2022]]</f>
        <v>400</v>
      </c>
      <c r="C26" s="18">
        <f>Tabulka4564750513456[[#This Row],[Na účtu zbývá
k 31. 1. 2022]]-Tabulka4564750513456[[#This Row],[Divadlo- Pohádka, kterou znáte 2.2.]]-Tabulka4564750513456[[#This Row],[Domku, domečku 16.2.]]</f>
        <v>400</v>
      </c>
      <c r="D26" s="2">
        <v>0</v>
      </c>
      <c r="E26" s="2">
        <v>0</v>
      </c>
    </row>
    <row r="27" spans="1:5" ht="25.05" customHeight="1" x14ac:dyDescent="0.25">
      <c r="A27" s="10">
        <f>Tabulka45647505134567[[#This Row],[Interní číslo]]</f>
        <v>1921</v>
      </c>
      <c r="B27" s="18">
        <f>Tabulka45647505134567[[#This Row],[Na účtu zbývá
k 31. 1. 2022]]</f>
        <v>720.31999999999994</v>
      </c>
      <c r="C27" s="18">
        <f>Tabulka4564750513456[[#This Row],[Na účtu zbývá
k 31. 1. 2022]]-Tabulka4564750513456[[#This Row],[Divadlo- Pohádka, kterou znáte 2.2.]]-Tabulka4564750513456[[#This Row],[Domku, domečku 16.2.]]</f>
        <v>583.28</v>
      </c>
      <c r="D27" s="2">
        <v>0</v>
      </c>
      <c r="E27" s="2">
        <v>137.04</v>
      </c>
    </row>
  </sheetData>
  <mergeCells count="1">
    <mergeCell ref="A1:E1"/>
  </mergeCells>
  <pageMargins left="0.70833333333333304" right="0.70833333333333304" top="0.78749999999999998" bottom="0.78749999999999998" header="0.51180555555555496" footer="0.51180555555555496"/>
  <pageSetup paperSize="9" firstPageNumber="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7"/>
  <sheetViews>
    <sheetView topLeftCell="A13" zoomScaleNormal="100" workbookViewId="0">
      <selection activeCell="A13" sqref="A1:A1048576"/>
    </sheetView>
  </sheetViews>
  <sheetFormatPr defaultColWidth="8.44140625" defaultRowHeight="13.2" x14ac:dyDescent="0.25"/>
  <cols>
    <col min="1" max="1" width="21.6640625" style="9" customWidth="1"/>
    <col min="2" max="3" width="21.6640625" style="1" customWidth="1"/>
    <col min="4" max="6" width="15.6640625" style="1" customWidth="1"/>
    <col min="7" max="228" width="8.44140625" style="1"/>
    <col min="229" max="229" width="25.44140625" style="1" customWidth="1"/>
    <col min="230" max="259" width="15.6640625" style="1" customWidth="1"/>
    <col min="260" max="260" width="10.77734375" style="1" customWidth="1"/>
    <col min="261" max="261" width="8.44140625" style="1"/>
    <col min="262" max="262" width="14" style="1" customWidth="1"/>
    <col min="263" max="484" width="8.44140625" style="1"/>
    <col min="485" max="485" width="25.44140625" style="1" customWidth="1"/>
    <col min="486" max="515" width="15.6640625" style="1" customWidth="1"/>
    <col min="516" max="516" width="10.77734375" style="1" customWidth="1"/>
    <col min="517" max="517" width="8.44140625" style="1"/>
    <col min="518" max="518" width="14" style="1" customWidth="1"/>
    <col min="519" max="740" width="8.44140625" style="1"/>
    <col min="741" max="741" width="25.44140625" style="1" customWidth="1"/>
    <col min="742" max="771" width="15.6640625" style="1" customWidth="1"/>
    <col min="772" max="772" width="10.77734375" style="1" customWidth="1"/>
    <col min="773" max="773" width="8.44140625" style="1"/>
    <col min="774" max="774" width="14" style="1" customWidth="1"/>
    <col min="775" max="996" width="8.44140625" style="1"/>
    <col min="997" max="997" width="25.44140625" style="1" customWidth="1"/>
    <col min="998" max="1027" width="15.6640625" style="1" customWidth="1"/>
    <col min="1028" max="1028" width="10.77734375" style="1" customWidth="1"/>
    <col min="1029" max="1029" width="8.44140625" style="1"/>
    <col min="1030" max="1030" width="14" style="1" customWidth="1"/>
    <col min="1031" max="1252" width="8.44140625" style="1"/>
    <col min="1253" max="1253" width="25.44140625" style="1" customWidth="1"/>
    <col min="1254" max="1283" width="15.6640625" style="1" customWidth="1"/>
    <col min="1284" max="1284" width="10.77734375" style="1" customWidth="1"/>
    <col min="1285" max="1285" width="8.44140625" style="1"/>
    <col min="1286" max="1286" width="14" style="1" customWidth="1"/>
    <col min="1287" max="1508" width="8.44140625" style="1"/>
    <col min="1509" max="1509" width="25.44140625" style="1" customWidth="1"/>
    <col min="1510" max="1539" width="15.6640625" style="1" customWidth="1"/>
    <col min="1540" max="1540" width="10.77734375" style="1" customWidth="1"/>
    <col min="1541" max="1541" width="8.44140625" style="1"/>
    <col min="1542" max="1542" width="14" style="1" customWidth="1"/>
    <col min="1543" max="1764" width="8.44140625" style="1"/>
    <col min="1765" max="1765" width="25.44140625" style="1" customWidth="1"/>
    <col min="1766" max="1795" width="15.6640625" style="1" customWidth="1"/>
    <col min="1796" max="1796" width="10.77734375" style="1" customWidth="1"/>
    <col min="1797" max="1797" width="8.44140625" style="1"/>
    <col min="1798" max="1798" width="14" style="1" customWidth="1"/>
    <col min="1799" max="2020" width="8.44140625" style="1"/>
    <col min="2021" max="2021" width="25.44140625" style="1" customWidth="1"/>
    <col min="2022" max="2051" width="15.6640625" style="1" customWidth="1"/>
    <col min="2052" max="2052" width="10.77734375" style="1" customWidth="1"/>
    <col min="2053" max="2053" width="8.44140625" style="1"/>
    <col min="2054" max="2054" width="14" style="1" customWidth="1"/>
    <col min="2055" max="2276" width="8.44140625" style="1"/>
    <col min="2277" max="2277" width="25.44140625" style="1" customWidth="1"/>
    <col min="2278" max="2307" width="15.6640625" style="1" customWidth="1"/>
    <col min="2308" max="2308" width="10.77734375" style="1" customWidth="1"/>
    <col min="2309" max="2309" width="8.44140625" style="1"/>
    <col min="2310" max="2310" width="14" style="1" customWidth="1"/>
    <col min="2311" max="2532" width="8.44140625" style="1"/>
    <col min="2533" max="2533" width="25.44140625" style="1" customWidth="1"/>
    <col min="2534" max="2563" width="15.6640625" style="1" customWidth="1"/>
    <col min="2564" max="2564" width="10.77734375" style="1" customWidth="1"/>
    <col min="2565" max="2565" width="8.44140625" style="1"/>
    <col min="2566" max="2566" width="14" style="1" customWidth="1"/>
    <col min="2567" max="2788" width="8.44140625" style="1"/>
    <col min="2789" max="2789" width="25.44140625" style="1" customWidth="1"/>
    <col min="2790" max="2819" width="15.6640625" style="1" customWidth="1"/>
    <col min="2820" max="2820" width="10.77734375" style="1" customWidth="1"/>
    <col min="2821" max="2821" width="8.44140625" style="1"/>
    <col min="2822" max="2822" width="14" style="1" customWidth="1"/>
    <col min="2823" max="3044" width="8.44140625" style="1"/>
    <col min="3045" max="3045" width="25.44140625" style="1" customWidth="1"/>
    <col min="3046" max="3075" width="15.6640625" style="1" customWidth="1"/>
    <col min="3076" max="3076" width="10.77734375" style="1" customWidth="1"/>
    <col min="3077" max="3077" width="8.44140625" style="1"/>
    <col min="3078" max="3078" width="14" style="1" customWidth="1"/>
    <col min="3079" max="3300" width="8.44140625" style="1"/>
    <col min="3301" max="3301" width="25.44140625" style="1" customWidth="1"/>
    <col min="3302" max="3331" width="15.6640625" style="1" customWidth="1"/>
    <col min="3332" max="3332" width="10.77734375" style="1" customWidth="1"/>
    <col min="3333" max="3333" width="8.44140625" style="1"/>
    <col min="3334" max="3334" width="14" style="1" customWidth="1"/>
    <col min="3335" max="3556" width="8.44140625" style="1"/>
    <col min="3557" max="3557" width="25.44140625" style="1" customWidth="1"/>
    <col min="3558" max="3587" width="15.6640625" style="1" customWidth="1"/>
    <col min="3588" max="3588" width="10.77734375" style="1" customWidth="1"/>
    <col min="3589" max="3589" width="8.44140625" style="1"/>
    <col min="3590" max="3590" width="14" style="1" customWidth="1"/>
    <col min="3591" max="3812" width="8.44140625" style="1"/>
    <col min="3813" max="3813" width="25.44140625" style="1" customWidth="1"/>
    <col min="3814" max="3843" width="15.6640625" style="1" customWidth="1"/>
    <col min="3844" max="3844" width="10.77734375" style="1" customWidth="1"/>
    <col min="3845" max="3845" width="8.44140625" style="1"/>
    <col min="3846" max="3846" width="14" style="1" customWidth="1"/>
    <col min="3847" max="4068" width="8.44140625" style="1"/>
    <col min="4069" max="4069" width="25.44140625" style="1" customWidth="1"/>
    <col min="4070" max="4099" width="15.6640625" style="1" customWidth="1"/>
    <col min="4100" max="4100" width="10.77734375" style="1" customWidth="1"/>
    <col min="4101" max="4101" width="8.44140625" style="1"/>
    <col min="4102" max="4102" width="14" style="1" customWidth="1"/>
    <col min="4103" max="4324" width="8.44140625" style="1"/>
    <col min="4325" max="4325" width="25.44140625" style="1" customWidth="1"/>
    <col min="4326" max="4355" width="15.6640625" style="1" customWidth="1"/>
    <col min="4356" max="4356" width="10.77734375" style="1" customWidth="1"/>
    <col min="4357" max="4357" width="8.44140625" style="1"/>
    <col min="4358" max="4358" width="14" style="1" customWidth="1"/>
    <col min="4359" max="4580" width="8.44140625" style="1"/>
    <col min="4581" max="4581" width="25.44140625" style="1" customWidth="1"/>
    <col min="4582" max="4611" width="15.6640625" style="1" customWidth="1"/>
    <col min="4612" max="4612" width="10.77734375" style="1" customWidth="1"/>
    <col min="4613" max="4613" width="8.44140625" style="1"/>
    <col min="4614" max="4614" width="14" style="1" customWidth="1"/>
    <col min="4615" max="4836" width="8.44140625" style="1"/>
    <col min="4837" max="4837" width="25.44140625" style="1" customWidth="1"/>
    <col min="4838" max="4867" width="15.6640625" style="1" customWidth="1"/>
    <col min="4868" max="4868" width="10.77734375" style="1" customWidth="1"/>
    <col min="4869" max="4869" width="8.44140625" style="1"/>
    <col min="4870" max="4870" width="14" style="1" customWidth="1"/>
    <col min="4871" max="5092" width="8.44140625" style="1"/>
    <col min="5093" max="5093" width="25.44140625" style="1" customWidth="1"/>
    <col min="5094" max="5123" width="15.6640625" style="1" customWidth="1"/>
    <col min="5124" max="5124" width="10.77734375" style="1" customWidth="1"/>
    <col min="5125" max="5125" width="8.44140625" style="1"/>
    <col min="5126" max="5126" width="14" style="1" customWidth="1"/>
    <col min="5127" max="5348" width="8.44140625" style="1"/>
    <col min="5349" max="5349" width="25.44140625" style="1" customWidth="1"/>
    <col min="5350" max="5379" width="15.6640625" style="1" customWidth="1"/>
    <col min="5380" max="5380" width="10.77734375" style="1" customWidth="1"/>
    <col min="5381" max="5381" width="8.44140625" style="1"/>
    <col min="5382" max="5382" width="14" style="1" customWidth="1"/>
    <col min="5383" max="5604" width="8.44140625" style="1"/>
    <col min="5605" max="5605" width="25.44140625" style="1" customWidth="1"/>
    <col min="5606" max="5635" width="15.6640625" style="1" customWidth="1"/>
    <col min="5636" max="5636" width="10.77734375" style="1" customWidth="1"/>
    <col min="5637" max="5637" width="8.44140625" style="1"/>
    <col min="5638" max="5638" width="14" style="1" customWidth="1"/>
    <col min="5639" max="5860" width="8.44140625" style="1"/>
    <col min="5861" max="5861" width="25.44140625" style="1" customWidth="1"/>
    <col min="5862" max="5891" width="15.6640625" style="1" customWidth="1"/>
    <col min="5892" max="5892" width="10.77734375" style="1" customWidth="1"/>
    <col min="5893" max="5893" width="8.44140625" style="1"/>
    <col min="5894" max="5894" width="14" style="1" customWidth="1"/>
    <col min="5895" max="6116" width="8.44140625" style="1"/>
    <col min="6117" max="6117" width="25.44140625" style="1" customWidth="1"/>
    <col min="6118" max="6147" width="15.6640625" style="1" customWidth="1"/>
    <col min="6148" max="6148" width="10.77734375" style="1" customWidth="1"/>
    <col min="6149" max="6149" width="8.44140625" style="1"/>
    <col min="6150" max="6150" width="14" style="1" customWidth="1"/>
    <col min="6151" max="6372" width="8.44140625" style="1"/>
    <col min="6373" max="6373" width="25.44140625" style="1" customWidth="1"/>
    <col min="6374" max="6403" width="15.6640625" style="1" customWidth="1"/>
    <col min="6404" max="6404" width="10.77734375" style="1" customWidth="1"/>
    <col min="6405" max="6405" width="8.44140625" style="1"/>
    <col min="6406" max="6406" width="14" style="1" customWidth="1"/>
    <col min="6407" max="6628" width="8.44140625" style="1"/>
    <col min="6629" max="6629" width="25.44140625" style="1" customWidth="1"/>
    <col min="6630" max="6659" width="15.6640625" style="1" customWidth="1"/>
    <col min="6660" max="6660" width="10.77734375" style="1" customWidth="1"/>
    <col min="6661" max="6661" width="8.44140625" style="1"/>
    <col min="6662" max="6662" width="14" style="1" customWidth="1"/>
    <col min="6663" max="6884" width="8.44140625" style="1"/>
    <col min="6885" max="6885" width="25.44140625" style="1" customWidth="1"/>
    <col min="6886" max="6915" width="15.6640625" style="1" customWidth="1"/>
    <col min="6916" max="6916" width="10.77734375" style="1" customWidth="1"/>
    <col min="6917" max="6917" width="8.44140625" style="1"/>
    <col min="6918" max="6918" width="14" style="1" customWidth="1"/>
    <col min="6919" max="7140" width="8.44140625" style="1"/>
    <col min="7141" max="7141" width="25.44140625" style="1" customWidth="1"/>
    <col min="7142" max="7171" width="15.6640625" style="1" customWidth="1"/>
    <col min="7172" max="7172" width="10.77734375" style="1" customWidth="1"/>
    <col min="7173" max="7173" width="8.44140625" style="1"/>
    <col min="7174" max="7174" width="14" style="1" customWidth="1"/>
    <col min="7175" max="7396" width="8.44140625" style="1"/>
    <col min="7397" max="7397" width="25.44140625" style="1" customWidth="1"/>
    <col min="7398" max="7427" width="15.6640625" style="1" customWidth="1"/>
    <col min="7428" max="7428" width="10.77734375" style="1" customWidth="1"/>
    <col min="7429" max="7429" width="8.44140625" style="1"/>
    <col min="7430" max="7430" width="14" style="1" customWidth="1"/>
    <col min="7431" max="7652" width="8.44140625" style="1"/>
    <col min="7653" max="7653" width="25.44140625" style="1" customWidth="1"/>
    <col min="7654" max="7683" width="15.6640625" style="1" customWidth="1"/>
    <col min="7684" max="7684" width="10.77734375" style="1" customWidth="1"/>
    <col min="7685" max="7685" width="8.44140625" style="1"/>
    <col min="7686" max="7686" width="14" style="1" customWidth="1"/>
    <col min="7687" max="7908" width="8.44140625" style="1"/>
    <col min="7909" max="7909" width="25.44140625" style="1" customWidth="1"/>
    <col min="7910" max="7939" width="15.6640625" style="1" customWidth="1"/>
    <col min="7940" max="7940" width="10.77734375" style="1" customWidth="1"/>
    <col min="7941" max="7941" width="8.44140625" style="1"/>
    <col min="7942" max="7942" width="14" style="1" customWidth="1"/>
    <col min="7943" max="8164" width="8.44140625" style="1"/>
    <col min="8165" max="8165" width="25.44140625" style="1" customWidth="1"/>
    <col min="8166" max="8195" width="15.6640625" style="1" customWidth="1"/>
    <col min="8196" max="8196" width="10.77734375" style="1" customWidth="1"/>
    <col min="8197" max="8197" width="8.44140625" style="1"/>
    <col min="8198" max="8198" width="14" style="1" customWidth="1"/>
    <col min="8199" max="8420" width="8.44140625" style="1"/>
    <col min="8421" max="8421" width="25.44140625" style="1" customWidth="1"/>
    <col min="8422" max="8451" width="15.6640625" style="1" customWidth="1"/>
    <col min="8452" max="8452" width="10.77734375" style="1" customWidth="1"/>
    <col min="8453" max="8453" width="8.44140625" style="1"/>
    <col min="8454" max="8454" width="14" style="1" customWidth="1"/>
    <col min="8455" max="8676" width="8.44140625" style="1"/>
    <col min="8677" max="8677" width="25.44140625" style="1" customWidth="1"/>
    <col min="8678" max="8707" width="15.6640625" style="1" customWidth="1"/>
    <col min="8708" max="8708" width="10.77734375" style="1" customWidth="1"/>
    <col min="8709" max="8709" width="8.44140625" style="1"/>
    <col min="8710" max="8710" width="14" style="1" customWidth="1"/>
    <col min="8711" max="8932" width="8.44140625" style="1"/>
    <col min="8933" max="8933" width="25.44140625" style="1" customWidth="1"/>
    <col min="8934" max="8963" width="15.6640625" style="1" customWidth="1"/>
    <col min="8964" max="8964" width="10.77734375" style="1" customWidth="1"/>
    <col min="8965" max="8965" width="8.44140625" style="1"/>
    <col min="8966" max="8966" width="14" style="1" customWidth="1"/>
    <col min="8967" max="9188" width="8.44140625" style="1"/>
    <col min="9189" max="9189" width="25.44140625" style="1" customWidth="1"/>
    <col min="9190" max="9219" width="15.6640625" style="1" customWidth="1"/>
    <col min="9220" max="9220" width="10.77734375" style="1" customWidth="1"/>
    <col min="9221" max="9221" width="8.44140625" style="1"/>
    <col min="9222" max="9222" width="14" style="1" customWidth="1"/>
    <col min="9223" max="9444" width="8.44140625" style="1"/>
    <col min="9445" max="9445" width="25.44140625" style="1" customWidth="1"/>
    <col min="9446" max="9475" width="15.6640625" style="1" customWidth="1"/>
    <col min="9476" max="9476" width="10.77734375" style="1" customWidth="1"/>
    <col min="9477" max="9477" width="8.44140625" style="1"/>
    <col min="9478" max="9478" width="14" style="1" customWidth="1"/>
    <col min="9479" max="9700" width="8.44140625" style="1"/>
    <col min="9701" max="9701" width="25.44140625" style="1" customWidth="1"/>
    <col min="9702" max="9731" width="15.6640625" style="1" customWidth="1"/>
    <col min="9732" max="9732" width="10.77734375" style="1" customWidth="1"/>
    <col min="9733" max="9733" width="8.44140625" style="1"/>
    <col min="9734" max="9734" width="14" style="1" customWidth="1"/>
    <col min="9735" max="9956" width="8.44140625" style="1"/>
    <col min="9957" max="9957" width="25.44140625" style="1" customWidth="1"/>
    <col min="9958" max="9987" width="15.6640625" style="1" customWidth="1"/>
    <col min="9988" max="9988" width="10.77734375" style="1" customWidth="1"/>
    <col min="9989" max="9989" width="8.44140625" style="1"/>
    <col min="9990" max="9990" width="14" style="1" customWidth="1"/>
    <col min="9991" max="10212" width="8.44140625" style="1"/>
    <col min="10213" max="10213" width="25.44140625" style="1" customWidth="1"/>
    <col min="10214" max="10243" width="15.6640625" style="1" customWidth="1"/>
    <col min="10244" max="10244" width="10.77734375" style="1" customWidth="1"/>
    <col min="10245" max="10245" width="8.44140625" style="1"/>
    <col min="10246" max="10246" width="14" style="1" customWidth="1"/>
    <col min="10247" max="10468" width="8.44140625" style="1"/>
    <col min="10469" max="10469" width="25.44140625" style="1" customWidth="1"/>
    <col min="10470" max="10499" width="15.6640625" style="1" customWidth="1"/>
    <col min="10500" max="10500" width="10.77734375" style="1" customWidth="1"/>
    <col min="10501" max="10501" width="8.44140625" style="1"/>
    <col min="10502" max="10502" width="14" style="1" customWidth="1"/>
    <col min="10503" max="10724" width="8.44140625" style="1"/>
    <col min="10725" max="10725" width="25.44140625" style="1" customWidth="1"/>
    <col min="10726" max="10755" width="15.6640625" style="1" customWidth="1"/>
    <col min="10756" max="10756" width="10.77734375" style="1" customWidth="1"/>
    <col min="10757" max="10757" width="8.44140625" style="1"/>
    <col min="10758" max="10758" width="14" style="1" customWidth="1"/>
    <col min="10759" max="10980" width="8.44140625" style="1"/>
    <col min="10981" max="10981" width="25.44140625" style="1" customWidth="1"/>
    <col min="10982" max="11011" width="15.6640625" style="1" customWidth="1"/>
    <col min="11012" max="11012" width="10.77734375" style="1" customWidth="1"/>
    <col min="11013" max="11013" width="8.44140625" style="1"/>
    <col min="11014" max="11014" width="14" style="1" customWidth="1"/>
    <col min="11015" max="11236" width="8.44140625" style="1"/>
    <col min="11237" max="11237" width="25.44140625" style="1" customWidth="1"/>
    <col min="11238" max="11267" width="15.6640625" style="1" customWidth="1"/>
    <col min="11268" max="11268" width="10.77734375" style="1" customWidth="1"/>
    <col min="11269" max="11269" width="8.44140625" style="1"/>
    <col min="11270" max="11270" width="14" style="1" customWidth="1"/>
    <col min="11271" max="11492" width="8.44140625" style="1"/>
    <col min="11493" max="11493" width="25.44140625" style="1" customWidth="1"/>
    <col min="11494" max="11523" width="15.6640625" style="1" customWidth="1"/>
    <col min="11524" max="11524" width="10.77734375" style="1" customWidth="1"/>
    <col min="11525" max="11525" width="8.44140625" style="1"/>
    <col min="11526" max="11526" width="14" style="1" customWidth="1"/>
    <col min="11527" max="11748" width="8.44140625" style="1"/>
    <col min="11749" max="11749" width="25.44140625" style="1" customWidth="1"/>
    <col min="11750" max="11779" width="15.6640625" style="1" customWidth="1"/>
    <col min="11780" max="11780" width="10.77734375" style="1" customWidth="1"/>
    <col min="11781" max="11781" width="8.44140625" style="1"/>
    <col min="11782" max="11782" width="14" style="1" customWidth="1"/>
    <col min="11783" max="12004" width="8.44140625" style="1"/>
    <col min="12005" max="12005" width="25.44140625" style="1" customWidth="1"/>
    <col min="12006" max="12035" width="15.6640625" style="1" customWidth="1"/>
    <col min="12036" max="12036" width="10.77734375" style="1" customWidth="1"/>
    <col min="12037" max="12037" width="8.44140625" style="1"/>
    <col min="12038" max="12038" width="14" style="1" customWidth="1"/>
    <col min="12039" max="12260" width="8.44140625" style="1"/>
    <col min="12261" max="12261" width="25.44140625" style="1" customWidth="1"/>
    <col min="12262" max="12291" width="15.6640625" style="1" customWidth="1"/>
    <col min="12292" max="12292" width="10.77734375" style="1" customWidth="1"/>
    <col min="12293" max="12293" width="8.44140625" style="1"/>
    <col min="12294" max="12294" width="14" style="1" customWidth="1"/>
    <col min="12295" max="12516" width="8.44140625" style="1"/>
    <col min="12517" max="12517" width="25.44140625" style="1" customWidth="1"/>
    <col min="12518" max="12547" width="15.6640625" style="1" customWidth="1"/>
    <col min="12548" max="12548" width="10.77734375" style="1" customWidth="1"/>
    <col min="12549" max="12549" width="8.44140625" style="1"/>
    <col min="12550" max="12550" width="14" style="1" customWidth="1"/>
    <col min="12551" max="12772" width="8.44140625" style="1"/>
    <col min="12773" max="12773" width="25.44140625" style="1" customWidth="1"/>
    <col min="12774" max="12803" width="15.6640625" style="1" customWidth="1"/>
    <col min="12804" max="12804" width="10.77734375" style="1" customWidth="1"/>
    <col min="12805" max="12805" width="8.44140625" style="1"/>
    <col min="12806" max="12806" width="14" style="1" customWidth="1"/>
    <col min="12807" max="13028" width="8.44140625" style="1"/>
    <col min="13029" max="13029" width="25.44140625" style="1" customWidth="1"/>
    <col min="13030" max="13059" width="15.6640625" style="1" customWidth="1"/>
    <col min="13060" max="13060" width="10.77734375" style="1" customWidth="1"/>
    <col min="13061" max="13061" width="8.44140625" style="1"/>
    <col min="13062" max="13062" width="14" style="1" customWidth="1"/>
    <col min="13063" max="13284" width="8.44140625" style="1"/>
    <col min="13285" max="13285" width="25.44140625" style="1" customWidth="1"/>
    <col min="13286" max="13315" width="15.6640625" style="1" customWidth="1"/>
    <col min="13316" max="13316" width="10.77734375" style="1" customWidth="1"/>
    <col min="13317" max="13317" width="8.44140625" style="1"/>
    <col min="13318" max="13318" width="14" style="1" customWidth="1"/>
    <col min="13319" max="13540" width="8.44140625" style="1"/>
    <col min="13541" max="13541" width="25.44140625" style="1" customWidth="1"/>
    <col min="13542" max="13571" width="15.6640625" style="1" customWidth="1"/>
    <col min="13572" max="13572" width="10.77734375" style="1" customWidth="1"/>
    <col min="13573" max="13573" width="8.44140625" style="1"/>
    <col min="13574" max="13574" width="14" style="1" customWidth="1"/>
    <col min="13575" max="13796" width="8.44140625" style="1"/>
    <col min="13797" max="13797" width="25.44140625" style="1" customWidth="1"/>
    <col min="13798" max="13827" width="15.6640625" style="1" customWidth="1"/>
    <col min="13828" max="13828" width="10.77734375" style="1" customWidth="1"/>
    <col min="13829" max="13829" width="8.44140625" style="1"/>
    <col min="13830" max="13830" width="14" style="1" customWidth="1"/>
    <col min="13831" max="14052" width="8.44140625" style="1"/>
    <col min="14053" max="14053" width="25.44140625" style="1" customWidth="1"/>
    <col min="14054" max="14083" width="15.6640625" style="1" customWidth="1"/>
    <col min="14084" max="14084" width="10.77734375" style="1" customWidth="1"/>
    <col min="14085" max="14085" width="8.44140625" style="1"/>
    <col min="14086" max="14086" width="14" style="1" customWidth="1"/>
    <col min="14087" max="14308" width="8.44140625" style="1"/>
    <col min="14309" max="14309" width="25.44140625" style="1" customWidth="1"/>
    <col min="14310" max="14339" width="15.6640625" style="1" customWidth="1"/>
    <col min="14340" max="14340" width="10.77734375" style="1" customWidth="1"/>
    <col min="14341" max="14341" width="8.44140625" style="1"/>
    <col min="14342" max="14342" width="14" style="1" customWidth="1"/>
    <col min="14343" max="14564" width="8.44140625" style="1"/>
    <col min="14565" max="14565" width="25.44140625" style="1" customWidth="1"/>
    <col min="14566" max="14595" width="15.6640625" style="1" customWidth="1"/>
    <col min="14596" max="14596" width="10.77734375" style="1" customWidth="1"/>
    <col min="14597" max="14597" width="8.44140625" style="1"/>
    <col min="14598" max="14598" width="14" style="1" customWidth="1"/>
    <col min="14599" max="14820" width="8.44140625" style="1"/>
    <col min="14821" max="14821" width="25.44140625" style="1" customWidth="1"/>
    <col min="14822" max="14851" width="15.6640625" style="1" customWidth="1"/>
    <col min="14852" max="14852" width="10.77734375" style="1" customWidth="1"/>
    <col min="14853" max="14853" width="8.44140625" style="1"/>
    <col min="14854" max="14854" width="14" style="1" customWidth="1"/>
    <col min="14855" max="15076" width="8.44140625" style="1"/>
    <col min="15077" max="15077" width="25.44140625" style="1" customWidth="1"/>
    <col min="15078" max="15107" width="15.6640625" style="1" customWidth="1"/>
    <col min="15108" max="15108" width="10.77734375" style="1" customWidth="1"/>
    <col min="15109" max="15109" width="8.44140625" style="1"/>
    <col min="15110" max="15110" width="14" style="1" customWidth="1"/>
    <col min="15111" max="15332" width="8.44140625" style="1"/>
    <col min="15333" max="15333" width="25.44140625" style="1" customWidth="1"/>
    <col min="15334" max="15363" width="15.6640625" style="1" customWidth="1"/>
    <col min="15364" max="15364" width="10.77734375" style="1" customWidth="1"/>
    <col min="15365" max="15365" width="8.44140625" style="1"/>
    <col min="15366" max="15366" width="14" style="1" customWidth="1"/>
    <col min="15367" max="15588" width="8.44140625" style="1"/>
    <col min="15589" max="15589" width="25.44140625" style="1" customWidth="1"/>
    <col min="15590" max="15619" width="15.6640625" style="1" customWidth="1"/>
    <col min="15620" max="15620" width="10.77734375" style="1" customWidth="1"/>
    <col min="15621" max="15621" width="8.44140625" style="1"/>
    <col min="15622" max="15622" width="14" style="1" customWidth="1"/>
    <col min="15623" max="15844" width="8.44140625" style="1"/>
    <col min="15845" max="15845" width="25.44140625" style="1" customWidth="1"/>
    <col min="15846" max="15875" width="15.6640625" style="1" customWidth="1"/>
    <col min="15876" max="15876" width="10.77734375" style="1" customWidth="1"/>
    <col min="15877" max="15877" width="8.44140625" style="1"/>
    <col min="15878" max="15878" width="14" style="1" customWidth="1"/>
    <col min="15879" max="16100" width="8.44140625" style="1"/>
    <col min="16101" max="16101" width="25.44140625" style="1" customWidth="1"/>
    <col min="16102" max="16131" width="15.6640625" style="1" customWidth="1"/>
    <col min="16132" max="16132" width="10.77734375" style="1" customWidth="1"/>
    <col min="16133" max="16133" width="8.44140625" style="1"/>
    <col min="16134" max="16134" width="14" style="1" customWidth="1"/>
    <col min="16135" max="16384" width="8.44140625" style="1"/>
  </cols>
  <sheetData>
    <row r="1" spans="1:6" ht="48.75" customHeight="1" x14ac:dyDescent="0.25">
      <c r="A1" s="28"/>
      <c r="B1" s="28"/>
      <c r="C1" s="28"/>
      <c r="D1" s="28"/>
      <c r="E1" s="28"/>
      <c r="F1" s="28"/>
    </row>
    <row r="2" spans="1:6" ht="66.75" customHeight="1" x14ac:dyDescent="0.25">
      <c r="A2" s="3" t="s">
        <v>10</v>
      </c>
      <c r="B2" s="6" t="s">
        <v>18</v>
      </c>
      <c r="C2" s="6" t="s">
        <v>19</v>
      </c>
      <c r="D2" s="4" t="s">
        <v>8</v>
      </c>
      <c r="E2" s="4" t="s">
        <v>33</v>
      </c>
      <c r="F2" s="4" t="s">
        <v>9</v>
      </c>
    </row>
    <row r="3" spans="1:6" ht="25.05" customHeight="1" x14ac:dyDescent="0.25">
      <c r="A3" s="10">
        <f>Tabulka4564750513456[[#This Row],[Interní číslo]]</f>
        <v>2321</v>
      </c>
      <c r="B3" s="18">
        <f>Tabulka4564750513456[[#This Row],[Na účtu zbývá
k 28. 2. 2022]]</f>
        <v>1130</v>
      </c>
      <c r="C3" s="18">
        <f>Tabulka456475051345[[#This Row],[Na účtu zbývá
k 28. 2. 2022]]-Tabulka456475051345[[#This Row],[Veselá kytara - 10.3.]]-Tabulka456475051345[[#This Row],[Princezna Karolínka 16.3.]]-Tabulka456475051345[[#This Row],[Zvířátka - 24.3.]]</f>
        <v>875.19999999999993</v>
      </c>
      <c r="D3" s="2">
        <v>103.9</v>
      </c>
      <c r="E3" s="2">
        <v>86.6</v>
      </c>
      <c r="F3" s="2">
        <v>64.3</v>
      </c>
    </row>
    <row r="4" spans="1:6" ht="25.05" customHeight="1" x14ac:dyDescent="0.25">
      <c r="A4" s="10">
        <f>Tabulka4564750513456[[#This Row],[Interní číslo]]</f>
        <v>4221</v>
      </c>
      <c r="B4" s="18">
        <f>Tabulka4564750513456[[#This Row],[Na účtu zbývá
k 28. 2. 2022]]</f>
        <v>217.46</v>
      </c>
      <c r="C4" s="18">
        <f>Tabulka456475051345[[#This Row],[Na účtu zbývá
k 28. 2. 2022]]-Tabulka456475051345[[#This Row],[Veselá kytara - 10.3.]]-Tabulka456475051345[[#This Row],[Princezna Karolínka 16.3.]]-Tabulka456475051345[[#This Row],[Zvířátka - 24.3.]]</f>
        <v>130.86000000000001</v>
      </c>
      <c r="D4" s="2">
        <v>0</v>
      </c>
      <c r="E4" s="2">
        <v>86.6</v>
      </c>
      <c r="F4" s="2">
        <v>0</v>
      </c>
    </row>
    <row r="5" spans="1:6" ht="25.05" customHeight="1" x14ac:dyDescent="0.25">
      <c r="A5" s="10">
        <f>Tabulka4564750513456[[#This Row],[Interní číslo]]</f>
        <v>2721</v>
      </c>
      <c r="B5" s="18">
        <f>Tabulka4564750513456[[#This Row],[Na účtu zbývá
k 28. 2. 2022]]</f>
        <v>1130</v>
      </c>
      <c r="C5" s="18">
        <f>Tabulka456475051345[[#This Row],[Na účtu zbývá
k 28. 2. 2022]]-Tabulka456475051345[[#This Row],[Veselá kytara - 10.3.]]-Tabulka456475051345[[#This Row],[Princezna Karolínka 16.3.]]-Tabulka456475051345[[#This Row],[Zvířátka - 24.3.]]</f>
        <v>1130</v>
      </c>
      <c r="D5" s="2">
        <v>0</v>
      </c>
      <c r="E5" s="2">
        <v>0</v>
      </c>
      <c r="F5" s="2">
        <v>0</v>
      </c>
    </row>
    <row r="6" spans="1:6" ht="25.05" customHeight="1" x14ac:dyDescent="0.25">
      <c r="A6" s="11" t="str">
        <f>Tabulka4564750513456[[#This Row],[Interní číslo]]</f>
        <v>5864</v>
      </c>
      <c r="B6" s="18">
        <f>Tabulka4564750513456[[#This Row],[Na účtu zbývá
k 28. 2. 2022]]</f>
        <v>0</v>
      </c>
      <c r="C6" s="18">
        <f>Tabulka456475051345[[#This Row],[Na účtu zbývá
k 28. 2. 2022]]-Tabulka456475051345[[#This Row],[Veselá kytara - 10.3.]]-Tabulka456475051345[[#This Row],[Princezna Karolínka 16.3.]]-Tabulka456475051345[[#This Row],[Zvířátka - 24.3.]]</f>
        <v>0</v>
      </c>
      <c r="D6" s="2">
        <v>0</v>
      </c>
      <c r="E6" s="2">
        <v>0</v>
      </c>
      <c r="F6" s="2">
        <v>0</v>
      </c>
    </row>
    <row r="7" spans="1:6" ht="25.05" customHeight="1" x14ac:dyDescent="0.25">
      <c r="A7" s="10">
        <f>Tabulka4564750513456[[#This Row],[Interní číslo]]</f>
        <v>3421</v>
      </c>
      <c r="B7" s="18">
        <f>Tabulka4564750513456[[#This Row],[Na účtu zbývá
k 28. 2. 2022]]</f>
        <v>758.76</v>
      </c>
      <c r="C7" s="18">
        <f>Tabulka456475051345[[#This Row],[Na účtu zbývá
k 28. 2. 2022]]-Tabulka456475051345[[#This Row],[Veselá kytara - 10.3.]]-Tabulka456475051345[[#This Row],[Princezna Karolínka 16.3.]]-Tabulka456475051345[[#This Row],[Zvířátka - 24.3.]]</f>
        <v>590.56000000000006</v>
      </c>
      <c r="D7" s="2">
        <v>103.9</v>
      </c>
      <c r="E7" s="2">
        <v>0</v>
      </c>
      <c r="F7" s="2">
        <v>64.3</v>
      </c>
    </row>
    <row r="8" spans="1:6" ht="25.05" customHeight="1" x14ac:dyDescent="0.25">
      <c r="A8" s="10">
        <f>Tabulka4564750513456[[#This Row],[Interní číslo]]</f>
        <v>3621</v>
      </c>
      <c r="B8" s="18">
        <f>Tabulka4564750513456[[#This Row],[Na účtu zbývá
k 28. 2. 2022]]</f>
        <v>724.57999999999993</v>
      </c>
      <c r="C8" s="18">
        <f>Tabulka456475051345[[#This Row],[Na účtu zbývá
k 28. 2. 2022]]-Tabulka456475051345[[#This Row],[Veselá kytara - 10.3.]]-Tabulka456475051345[[#This Row],[Princezna Karolínka 16.3.]]-Tabulka456475051345[[#This Row],[Zvířátka - 24.3.]]</f>
        <v>469.77999999999992</v>
      </c>
      <c r="D8" s="2">
        <v>103.9</v>
      </c>
      <c r="E8" s="2">
        <v>86.6</v>
      </c>
      <c r="F8" s="2">
        <v>64.3</v>
      </c>
    </row>
    <row r="9" spans="1:6" ht="25.05" customHeight="1" x14ac:dyDescent="0.25">
      <c r="A9" s="10">
        <f>Tabulka4564750513456[[#This Row],[Interní číslo]]</f>
        <v>1621</v>
      </c>
      <c r="B9" s="18">
        <f>Tabulka4564750513456[[#This Row],[Na účtu zbývá
k 28. 2. 2022]]</f>
        <v>614.81999999999994</v>
      </c>
      <c r="C9" s="18">
        <f>Tabulka456475051345[[#This Row],[Na účtu zbývá
k 28. 2. 2022]]-Tabulka456475051345[[#This Row],[Veselá kytara - 10.3.]]-Tabulka456475051345[[#This Row],[Princezna Karolínka 16.3.]]-Tabulka456475051345[[#This Row],[Zvířátka - 24.3.]]</f>
        <v>360.01999999999992</v>
      </c>
      <c r="D9" s="2">
        <v>103.9</v>
      </c>
      <c r="E9" s="2">
        <v>86.6</v>
      </c>
      <c r="F9" s="2">
        <v>64.3</v>
      </c>
    </row>
    <row r="10" spans="1:6" ht="25.05" customHeight="1" x14ac:dyDescent="0.25">
      <c r="A10" s="10">
        <f>Tabulka4564750513456[[#This Row],[Interní číslo]]</f>
        <v>4121</v>
      </c>
      <c r="B10" s="18">
        <f>Tabulka4564750513456[[#This Row],[Na účtu zbývá
k 28. 2. 2022]]</f>
        <v>417.46000000000004</v>
      </c>
      <c r="C10" s="18">
        <f>Tabulka456475051345[[#This Row],[Na účtu zbývá
k 28. 2. 2022]]-Tabulka456475051345[[#This Row],[Veselá kytara - 10.3.]]-Tabulka456475051345[[#This Row],[Princezna Karolínka 16.3.]]-Tabulka456475051345[[#This Row],[Zvířátka - 24.3.]]</f>
        <v>162.66000000000008</v>
      </c>
      <c r="D10" s="2">
        <v>103.9</v>
      </c>
      <c r="E10" s="2">
        <v>86.6</v>
      </c>
      <c r="F10" s="2">
        <v>64.3</v>
      </c>
    </row>
    <row r="11" spans="1:6" ht="25.05" customHeight="1" x14ac:dyDescent="0.25">
      <c r="A11" s="10" t="str">
        <f>Tabulka4564750513456[[#This Row],[Interní číslo]]</f>
        <v>0721</v>
      </c>
      <c r="B11" s="18">
        <f>Tabulka4564750513456[[#This Row],[Na účtu zbývá
k 28. 2. 2022]]</f>
        <v>928.76</v>
      </c>
      <c r="C11" s="18">
        <f>Tabulka456475051345[[#This Row],[Na účtu zbývá
k 28. 2. 2022]]-Tabulka456475051345[[#This Row],[Veselá kytara - 10.3.]]-Tabulka456475051345[[#This Row],[Princezna Karolínka 16.3.]]-Tabulka456475051345[[#This Row],[Zvířátka - 24.3.]]</f>
        <v>824.86</v>
      </c>
      <c r="D11" s="2">
        <v>103.9</v>
      </c>
      <c r="E11" s="2">
        <v>0</v>
      </c>
      <c r="F11" s="2">
        <v>0</v>
      </c>
    </row>
    <row r="12" spans="1:6" ht="25.05" customHeight="1" x14ac:dyDescent="0.25">
      <c r="A12" s="10">
        <f>Tabulka4564750513456[[#This Row],[Interní číslo]]</f>
        <v>1021</v>
      </c>
      <c r="B12" s="18">
        <f>Tabulka4564750513456[[#This Row],[Na účtu zbývá
k 28. 2. 2022]]</f>
        <v>661.61999999999989</v>
      </c>
      <c r="C12" s="18">
        <f>Tabulka456475051345[[#This Row],[Na účtu zbývá
k 28. 2. 2022]]-Tabulka456475051345[[#This Row],[Veselá kytara - 10.3.]]-Tabulka456475051345[[#This Row],[Princezna Karolínka 16.3.]]-Tabulka456475051345[[#This Row],[Zvířátka - 24.3.]]</f>
        <v>471.11999999999989</v>
      </c>
      <c r="D12" s="2">
        <v>103.9</v>
      </c>
      <c r="E12" s="2">
        <v>86.6</v>
      </c>
      <c r="F12" s="2">
        <v>0</v>
      </c>
    </row>
    <row r="13" spans="1:6" ht="25.05" customHeight="1" x14ac:dyDescent="0.25">
      <c r="A13" s="10">
        <f>Tabulka4564750513456[[#This Row],[Interní číslo]]</f>
        <v>1721</v>
      </c>
      <c r="B13" s="18">
        <f>Tabulka4564750513456[[#This Row],[Na účtu zbývá
k 28. 2. 2022]]</f>
        <v>644.81999999999994</v>
      </c>
      <c r="C13" s="18">
        <f>Tabulka456475051345[[#This Row],[Na účtu zbývá
k 28. 2. 2022]]-Tabulka456475051345[[#This Row],[Veselá kytara - 10.3.]]-Tabulka456475051345[[#This Row],[Princezna Karolínka 16.3.]]-Tabulka456475051345[[#This Row],[Zvířátka - 24.3.]]</f>
        <v>390.01999999999992</v>
      </c>
      <c r="D13" s="2">
        <v>103.9</v>
      </c>
      <c r="E13" s="2">
        <v>86.6</v>
      </c>
      <c r="F13" s="2">
        <v>64.3</v>
      </c>
    </row>
    <row r="14" spans="1:6" ht="25.05" customHeight="1" x14ac:dyDescent="0.25">
      <c r="A14" s="10">
        <f>Tabulka4564750513456[[#This Row],[Interní číslo]]</f>
        <v>1821</v>
      </c>
      <c r="B14" s="18">
        <f>Tabulka4564750513456[[#This Row],[Na účtu zbývá
k 28. 2. 2022]]</f>
        <v>717.46</v>
      </c>
      <c r="C14" s="18">
        <f>Tabulka456475051345[[#This Row],[Na účtu zbývá
k 28. 2. 2022]]-Tabulka456475051345[[#This Row],[Veselá kytara - 10.3.]]-Tabulka456475051345[[#This Row],[Princezna Karolínka 16.3.]]-Tabulka456475051345[[#This Row],[Zvířátka - 24.3.]]</f>
        <v>462.66</v>
      </c>
      <c r="D14" s="2">
        <v>103.9</v>
      </c>
      <c r="E14" s="2">
        <v>86.6</v>
      </c>
      <c r="F14" s="2">
        <v>64.3</v>
      </c>
    </row>
    <row r="15" spans="1:6" ht="25.05" customHeight="1" x14ac:dyDescent="0.25">
      <c r="A15" s="10" t="str">
        <f>Tabulka4564750513456[[#This Row],[Interní číslo]]</f>
        <v>0821</v>
      </c>
      <c r="B15" s="18">
        <f>Tabulka4564750513456[[#This Row],[Na účtu zbývá
k 28. 2. 2022]]</f>
        <v>1290.32</v>
      </c>
      <c r="C15" s="18">
        <f>Tabulka456475051345[[#This Row],[Na účtu zbývá
k 28. 2. 2022]]-Tabulka456475051345[[#This Row],[Veselá kytara - 10.3.]]-Tabulka456475051345[[#This Row],[Princezna Karolínka 16.3.]]-Tabulka456475051345[[#This Row],[Zvířátka - 24.3.]]</f>
        <v>1203.72</v>
      </c>
      <c r="D15" s="2">
        <v>0</v>
      </c>
      <c r="E15" s="2">
        <v>86.6</v>
      </c>
      <c r="F15" s="2">
        <v>0</v>
      </c>
    </row>
    <row r="16" spans="1:6" ht="25.05" customHeight="1" x14ac:dyDescent="0.25">
      <c r="A16" s="10" t="str">
        <f>Tabulka4564750513456[[#This Row],[Interní číslo]]</f>
        <v>0521</v>
      </c>
      <c r="B16" s="18">
        <f>Tabulka4564750513456[[#This Row],[Na účtu zbývá
k 28. 2. 2022]]</f>
        <v>777.78</v>
      </c>
      <c r="C16" s="18">
        <f>Tabulka456475051345[[#This Row],[Na účtu zbývá
k 28. 2. 2022]]-Tabulka456475051345[[#This Row],[Veselá kytara - 10.3.]]-Tabulka456475051345[[#This Row],[Princezna Karolínka 16.3.]]-Tabulka456475051345[[#This Row],[Zvířátka - 24.3.]]</f>
        <v>522.98</v>
      </c>
      <c r="D16" s="2">
        <v>103.9</v>
      </c>
      <c r="E16" s="2">
        <v>86.6</v>
      </c>
      <c r="F16" s="2">
        <v>64.3</v>
      </c>
    </row>
    <row r="17" spans="1:6" ht="25.05" customHeight="1" x14ac:dyDescent="0.25">
      <c r="A17" s="10" t="str">
        <f>Tabulka4564750513456[[#This Row],[Interní číslo]]</f>
        <v>0921</v>
      </c>
      <c r="B17" s="18">
        <f>Tabulka4564750513456[[#This Row],[Na účtu zbývá
k 28. 2. 2022]]</f>
        <v>458.76</v>
      </c>
      <c r="C17" s="18">
        <f>Tabulka456475051345[[#This Row],[Na účtu zbývá
k 28. 2. 2022]]-Tabulka456475051345[[#This Row],[Veselá kytara - 10.3.]]-Tabulka456475051345[[#This Row],[Princezna Karolínka 16.3.]]-Tabulka456475051345[[#This Row],[Zvířátka - 24.3.]]</f>
        <v>290.56</v>
      </c>
      <c r="D17" s="2">
        <v>103.9</v>
      </c>
      <c r="E17" s="2">
        <v>0</v>
      </c>
      <c r="F17" s="2">
        <v>64.3</v>
      </c>
    </row>
    <row r="18" spans="1:6" ht="25.05" customHeight="1" x14ac:dyDescent="0.25">
      <c r="A18" s="10" t="str">
        <f>Tabulka4564750513456[[#This Row],[Interní číslo]]</f>
        <v>0621</v>
      </c>
      <c r="B18" s="18">
        <f>Tabulka4564750513456[[#This Row],[Na účtu zbývá
k 28. 2. 2022]]</f>
        <v>883.28</v>
      </c>
      <c r="C18" s="18">
        <f>Tabulka456475051345[[#This Row],[Na účtu zbývá
k 28. 2. 2022]]-Tabulka456475051345[[#This Row],[Veselá kytara - 10.3.]]-Tabulka456475051345[[#This Row],[Princezna Karolínka 16.3.]]-Tabulka456475051345[[#This Row],[Zvířátka - 24.3.]]</f>
        <v>732.38</v>
      </c>
      <c r="D18" s="2">
        <v>0</v>
      </c>
      <c r="E18" s="2">
        <v>86.6</v>
      </c>
      <c r="F18" s="2">
        <v>64.3</v>
      </c>
    </row>
    <row r="19" spans="1:6" ht="25.05" customHeight="1" x14ac:dyDescent="0.25">
      <c r="A19" s="10">
        <f>Tabulka4564750513456[[#This Row],[Interní číslo]]</f>
        <v>4521</v>
      </c>
      <c r="B19" s="18">
        <f>Tabulka4564750513456[[#This Row],[Na účtu zbývá
k 28. 2. 2022]]</f>
        <v>531.61999999999989</v>
      </c>
      <c r="C19" s="18">
        <f>Tabulka456475051345[[#This Row],[Na účtu zbývá
k 28. 2. 2022]]-Tabulka456475051345[[#This Row],[Veselá kytara - 10.3.]]-Tabulka456475051345[[#This Row],[Princezna Karolínka 16.3.]]-Tabulka456475051345[[#This Row],[Zvířátka - 24.3.]]</f>
        <v>531.61999999999989</v>
      </c>
      <c r="D19" s="2">
        <v>0</v>
      </c>
      <c r="E19" s="2">
        <v>0</v>
      </c>
      <c r="F19" s="2">
        <v>0</v>
      </c>
    </row>
    <row r="20" spans="1:6" ht="25.05" customHeight="1" x14ac:dyDescent="0.25">
      <c r="A20" s="10">
        <f>Tabulka4564750513456[[#This Row],[Interní číslo]]</f>
        <v>1521</v>
      </c>
      <c r="B20" s="18">
        <f>Tabulka4564750513456[[#This Row],[Na účtu zbývá
k 28. 2. 2022]]</f>
        <v>49.079999999999899</v>
      </c>
      <c r="C20" s="18">
        <f>Tabulka456475051345[[#This Row],[Na účtu zbývá
k 28. 2. 2022]]-Tabulka456475051345[[#This Row],[Veselá kytara - 10.3.]]-Tabulka456475051345[[#This Row],[Princezna Karolínka 16.3.]]-Tabulka456475051345[[#This Row],[Zvířátka - 24.3.]]</f>
        <v>-205.72000000000008</v>
      </c>
      <c r="D20" s="2">
        <v>103.9</v>
      </c>
      <c r="E20" s="2">
        <v>86.6</v>
      </c>
      <c r="F20" s="2">
        <v>64.3</v>
      </c>
    </row>
    <row r="21" spans="1:6" ht="25.05" customHeight="1" x14ac:dyDescent="0.25">
      <c r="A21" s="10">
        <f>Tabulka4564750513456[[#This Row],[Interní číslo]]</f>
        <v>3221</v>
      </c>
      <c r="B21" s="18">
        <f>Tabulka4564750513456[[#This Row],[Na účtu zbývá
k 28. 2. 2022]]</f>
        <v>1053.28</v>
      </c>
      <c r="C21" s="18">
        <f>Tabulka456475051345[[#This Row],[Na účtu zbývá
k 28. 2. 2022]]-Tabulka456475051345[[#This Row],[Veselá kytara - 10.3.]]-Tabulka456475051345[[#This Row],[Princezna Karolínka 16.3.]]-Tabulka456475051345[[#This Row],[Zvířátka - 24.3.]]</f>
        <v>988.98</v>
      </c>
      <c r="D21" s="2">
        <v>0</v>
      </c>
      <c r="E21" s="2">
        <v>0</v>
      </c>
      <c r="F21" s="2">
        <v>64.3</v>
      </c>
    </row>
    <row r="22" spans="1:6" ht="25.05" customHeight="1" x14ac:dyDescent="0.25">
      <c r="A22" s="10" t="str">
        <f>Tabulka4564750513456[[#This Row],[Interní číslo]]</f>
        <v>0421</v>
      </c>
      <c r="B22" s="18">
        <f>Tabulka4564750513456[[#This Row],[Na účtu zbývá
k 28. 2. 2022]]</f>
        <v>800</v>
      </c>
      <c r="C22" s="18">
        <f>Tabulka456475051345[[#This Row],[Na účtu zbývá
k 28. 2. 2022]]-Tabulka456475051345[[#This Row],[Veselá kytara - 10.3.]]-Tabulka456475051345[[#This Row],[Princezna Karolínka 16.3.]]-Tabulka456475051345[[#This Row],[Zvířátka - 24.3.]]</f>
        <v>631.80000000000007</v>
      </c>
      <c r="D22" s="2">
        <v>103.9</v>
      </c>
      <c r="E22" s="2">
        <v>0</v>
      </c>
      <c r="F22" s="2">
        <v>64.3</v>
      </c>
    </row>
    <row r="23" spans="1:6" ht="25.05" customHeight="1" x14ac:dyDescent="0.25">
      <c r="A23" s="10">
        <f>Tabulka4564750513456[[#This Row],[Interní číslo]]</f>
        <v>3321</v>
      </c>
      <c r="B23" s="18">
        <f>Tabulka4564750513456[[#This Row],[Na účtu zbývá
k 28. 2. 2022]]</f>
        <v>1092.96</v>
      </c>
      <c r="C23" s="18">
        <f>Tabulka456475051345[[#This Row],[Na účtu zbývá
k 28. 2. 2022]]-Tabulka456475051345[[#This Row],[Veselá kytara - 10.3.]]-Tabulka456475051345[[#This Row],[Princezna Karolínka 16.3.]]-Tabulka456475051345[[#This Row],[Zvířátka - 24.3.]]</f>
        <v>838.16000000000008</v>
      </c>
      <c r="D23" s="2">
        <v>103.9</v>
      </c>
      <c r="E23" s="2">
        <v>86.6</v>
      </c>
      <c r="F23" s="2">
        <v>64.3</v>
      </c>
    </row>
    <row r="24" spans="1:6" ht="25.05" customHeight="1" x14ac:dyDescent="0.25">
      <c r="A24" s="10">
        <f>Tabulka4564750513456[[#This Row],[Interní číslo]]</f>
        <v>4621</v>
      </c>
      <c r="B24" s="18">
        <f>Tabulka4564750513456[[#This Row],[Na účtu zbývá
k 28. 2. 2022]]</f>
        <v>554.5</v>
      </c>
      <c r="C24" s="18">
        <f>Tabulka456475051345[[#This Row],[Na účtu zbývá
k 28. 2. 2022]]-Tabulka456475051345[[#This Row],[Veselá kytara - 10.3.]]-Tabulka456475051345[[#This Row],[Princezna Karolínka 16.3.]]-Tabulka456475051345[[#This Row],[Zvířátka - 24.3.]]</f>
        <v>386.3</v>
      </c>
      <c r="D24" s="2">
        <v>103.9</v>
      </c>
      <c r="E24" s="2">
        <v>0</v>
      </c>
      <c r="F24" s="2">
        <v>64.3</v>
      </c>
    </row>
    <row r="25" spans="1:6" ht="25.05" customHeight="1" x14ac:dyDescent="0.25">
      <c r="A25" s="10">
        <f>Tabulka4564750513456[[#This Row],[Interní číslo]]</f>
        <v>5614</v>
      </c>
      <c r="B25" s="18">
        <f>Tabulka4564750513456[[#This Row],[Na účtu zbývá
k 28. 2. 2022]]</f>
        <v>617.46</v>
      </c>
      <c r="C25" s="18">
        <f>Tabulka456475051345[[#This Row],[Na účtu zbývá
k 28. 2. 2022]]-Tabulka456475051345[[#This Row],[Veselá kytara - 10.3.]]-Tabulka456475051345[[#This Row],[Princezna Karolínka 16.3.]]-Tabulka456475051345[[#This Row],[Zvířátka - 24.3.]]</f>
        <v>362.66</v>
      </c>
      <c r="D25" s="2">
        <v>103.9</v>
      </c>
      <c r="E25" s="2">
        <v>86.6</v>
      </c>
      <c r="F25" s="2">
        <v>64.3</v>
      </c>
    </row>
    <row r="26" spans="1:6" ht="25.05" customHeight="1" x14ac:dyDescent="0.25">
      <c r="A26" s="23">
        <f>Tabulka4564750513456[[#This Row],[Interní číslo]]</f>
        <v>5650</v>
      </c>
      <c r="B26" s="24">
        <f>Tabulka4564750513456[[#This Row],[Na účtu zbývá
k 28. 2. 2022]]</f>
        <v>400</v>
      </c>
      <c r="C26" s="24">
        <f>Tabulka456475051345[[#This Row],[Na účtu zbývá
k 28. 2. 2022]]-Tabulka456475051345[[#This Row],[Veselá kytara - 10.3.]]-Tabulka456475051345[[#This Row],[Princezna Karolínka 16.3.]]-Tabulka456475051345[[#This Row],[Zvířátka - 24.3.]]</f>
        <v>335.7</v>
      </c>
      <c r="D26" s="5">
        <v>0</v>
      </c>
      <c r="E26" s="5">
        <v>0</v>
      </c>
      <c r="F26" s="5">
        <v>64.3</v>
      </c>
    </row>
    <row r="27" spans="1:6" ht="25.05" customHeight="1" x14ac:dyDescent="0.25">
      <c r="A27" s="23">
        <f>Tabulka4564750513456[[#This Row],[Interní číslo]]</f>
        <v>1921</v>
      </c>
      <c r="B27" s="18">
        <f>Tabulka4564750513456[[#This Row],[Na účtu zbývá
k 28. 2. 2022]]</f>
        <v>583.28</v>
      </c>
      <c r="C27" s="18">
        <f>Tabulka456475051345[[#This Row],[Na účtu zbývá
k 28. 2. 2022]]-Tabulka456475051345[[#This Row],[Veselá kytara - 10.3.]]-Tabulka456475051345[[#This Row],[Princezna Karolínka 16.3.]]-Tabulka456475051345[[#This Row],[Zvířátka - 24.3.]]</f>
        <v>328.47999999999996</v>
      </c>
      <c r="D27" s="2">
        <v>103.9</v>
      </c>
      <c r="E27" s="2">
        <v>86.6</v>
      </c>
      <c r="F27" s="2">
        <v>64.3</v>
      </c>
    </row>
  </sheetData>
  <mergeCells count="1">
    <mergeCell ref="A1:F1"/>
  </mergeCells>
  <pageMargins left="0.70833333333333304" right="0.70833333333333304" top="0.78749999999999998" bottom="0.78749999999999998" header="0.51180555555555496" footer="0.51180555555555496"/>
  <pageSetup paperSize="9" firstPageNumber="0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7"/>
  <sheetViews>
    <sheetView topLeftCell="A13" zoomScaleNormal="100" workbookViewId="0">
      <selection activeCell="A13" sqref="A1:A1048576"/>
    </sheetView>
  </sheetViews>
  <sheetFormatPr defaultColWidth="8.44140625" defaultRowHeight="13.2" x14ac:dyDescent="0.25"/>
  <cols>
    <col min="1" max="1" width="21.6640625" style="9" customWidth="1"/>
    <col min="2" max="3" width="21.6640625" style="1" customWidth="1"/>
    <col min="4" max="4" width="15.6640625" style="1" customWidth="1"/>
    <col min="5" max="5" width="18.44140625" style="1" customWidth="1"/>
    <col min="6" max="6" width="15.6640625" style="1" customWidth="1"/>
    <col min="7" max="228" width="8.44140625" style="1"/>
    <col min="229" max="229" width="25.44140625" style="1" customWidth="1"/>
    <col min="230" max="259" width="15.6640625" style="1" customWidth="1"/>
    <col min="260" max="260" width="10.77734375" style="1" customWidth="1"/>
    <col min="261" max="261" width="8.44140625" style="1"/>
    <col min="262" max="262" width="14" style="1" customWidth="1"/>
    <col min="263" max="484" width="8.44140625" style="1"/>
    <col min="485" max="485" width="25.44140625" style="1" customWidth="1"/>
    <col min="486" max="515" width="15.6640625" style="1" customWidth="1"/>
    <col min="516" max="516" width="10.77734375" style="1" customWidth="1"/>
    <col min="517" max="517" width="8.44140625" style="1"/>
    <col min="518" max="518" width="14" style="1" customWidth="1"/>
    <col min="519" max="740" width="8.44140625" style="1"/>
    <col min="741" max="741" width="25.44140625" style="1" customWidth="1"/>
    <col min="742" max="771" width="15.6640625" style="1" customWidth="1"/>
    <col min="772" max="772" width="10.77734375" style="1" customWidth="1"/>
    <col min="773" max="773" width="8.44140625" style="1"/>
    <col min="774" max="774" width="14" style="1" customWidth="1"/>
    <col min="775" max="996" width="8.44140625" style="1"/>
    <col min="997" max="997" width="25.44140625" style="1" customWidth="1"/>
    <col min="998" max="1027" width="15.6640625" style="1" customWidth="1"/>
    <col min="1028" max="1028" width="10.77734375" style="1" customWidth="1"/>
    <col min="1029" max="1029" width="8.44140625" style="1"/>
    <col min="1030" max="1030" width="14" style="1" customWidth="1"/>
    <col min="1031" max="1252" width="8.44140625" style="1"/>
    <col min="1253" max="1253" width="25.44140625" style="1" customWidth="1"/>
    <col min="1254" max="1283" width="15.6640625" style="1" customWidth="1"/>
    <col min="1284" max="1284" width="10.77734375" style="1" customWidth="1"/>
    <col min="1285" max="1285" width="8.44140625" style="1"/>
    <col min="1286" max="1286" width="14" style="1" customWidth="1"/>
    <col min="1287" max="1508" width="8.44140625" style="1"/>
    <col min="1509" max="1509" width="25.44140625" style="1" customWidth="1"/>
    <col min="1510" max="1539" width="15.6640625" style="1" customWidth="1"/>
    <col min="1540" max="1540" width="10.77734375" style="1" customWidth="1"/>
    <col min="1541" max="1541" width="8.44140625" style="1"/>
    <col min="1542" max="1542" width="14" style="1" customWidth="1"/>
    <col min="1543" max="1764" width="8.44140625" style="1"/>
    <col min="1765" max="1765" width="25.44140625" style="1" customWidth="1"/>
    <col min="1766" max="1795" width="15.6640625" style="1" customWidth="1"/>
    <col min="1796" max="1796" width="10.77734375" style="1" customWidth="1"/>
    <col min="1797" max="1797" width="8.44140625" style="1"/>
    <col min="1798" max="1798" width="14" style="1" customWidth="1"/>
    <col min="1799" max="2020" width="8.44140625" style="1"/>
    <col min="2021" max="2021" width="25.44140625" style="1" customWidth="1"/>
    <col min="2022" max="2051" width="15.6640625" style="1" customWidth="1"/>
    <col min="2052" max="2052" width="10.77734375" style="1" customWidth="1"/>
    <col min="2053" max="2053" width="8.44140625" style="1"/>
    <col min="2054" max="2054" width="14" style="1" customWidth="1"/>
    <col min="2055" max="2276" width="8.44140625" style="1"/>
    <col min="2277" max="2277" width="25.44140625" style="1" customWidth="1"/>
    <col min="2278" max="2307" width="15.6640625" style="1" customWidth="1"/>
    <col min="2308" max="2308" width="10.77734375" style="1" customWidth="1"/>
    <col min="2309" max="2309" width="8.44140625" style="1"/>
    <col min="2310" max="2310" width="14" style="1" customWidth="1"/>
    <col min="2311" max="2532" width="8.44140625" style="1"/>
    <col min="2533" max="2533" width="25.44140625" style="1" customWidth="1"/>
    <col min="2534" max="2563" width="15.6640625" style="1" customWidth="1"/>
    <col min="2564" max="2564" width="10.77734375" style="1" customWidth="1"/>
    <col min="2565" max="2565" width="8.44140625" style="1"/>
    <col min="2566" max="2566" width="14" style="1" customWidth="1"/>
    <col min="2567" max="2788" width="8.44140625" style="1"/>
    <col min="2789" max="2789" width="25.44140625" style="1" customWidth="1"/>
    <col min="2790" max="2819" width="15.6640625" style="1" customWidth="1"/>
    <col min="2820" max="2820" width="10.77734375" style="1" customWidth="1"/>
    <col min="2821" max="2821" width="8.44140625" style="1"/>
    <col min="2822" max="2822" width="14" style="1" customWidth="1"/>
    <col min="2823" max="3044" width="8.44140625" style="1"/>
    <col min="3045" max="3045" width="25.44140625" style="1" customWidth="1"/>
    <col min="3046" max="3075" width="15.6640625" style="1" customWidth="1"/>
    <col min="3076" max="3076" width="10.77734375" style="1" customWidth="1"/>
    <col min="3077" max="3077" width="8.44140625" style="1"/>
    <col min="3078" max="3078" width="14" style="1" customWidth="1"/>
    <col min="3079" max="3300" width="8.44140625" style="1"/>
    <col min="3301" max="3301" width="25.44140625" style="1" customWidth="1"/>
    <col min="3302" max="3331" width="15.6640625" style="1" customWidth="1"/>
    <col min="3332" max="3332" width="10.77734375" style="1" customWidth="1"/>
    <col min="3333" max="3333" width="8.44140625" style="1"/>
    <col min="3334" max="3334" width="14" style="1" customWidth="1"/>
    <col min="3335" max="3556" width="8.44140625" style="1"/>
    <col min="3557" max="3557" width="25.44140625" style="1" customWidth="1"/>
    <col min="3558" max="3587" width="15.6640625" style="1" customWidth="1"/>
    <col min="3588" max="3588" width="10.77734375" style="1" customWidth="1"/>
    <col min="3589" max="3589" width="8.44140625" style="1"/>
    <col min="3590" max="3590" width="14" style="1" customWidth="1"/>
    <col min="3591" max="3812" width="8.44140625" style="1"/>
    <col min="3813" max="3813" width="25.44140625" style="1" customWidth="1"/>
    <col min="3814" max="3843" width="15.6640625" style="1" customWidth="1"/>
    <col min="3844" max="3844" width="10.77734375" style="1" customWidth="1"/>
    <col min="3845" max="3845" width="8.44140625" style="1"/>
    <col min="3846" max="3846" width="14" style="1" customWidth="1"/>
    <col min="3847" max="4068" width="8.44140625" style="1"/>
    <col min="4069" max="4069" width="25.44140625" style="1" customWidth="1"/>
    <col min="4070" max="4099" width="15.6640625" style="1" customWidth="1"/>
    <col min="4100" max="4100" width="10.77734375" style="1" customWidth="1"/>
    <col min="4101" max="4101" width="8.44140625" style="1"/>
    <col min="4102" max="4102" width="14" style="1" customWidth="1"/>
    <col min="4103" max="4324" width="8.44140625" style="1"/>
    <col min="4325" max="4325" width="25.44140625" style="1" customWidth="1"/>
    <col min="4326" max="4355" width="15.6640625" style="1" customWidth="1"/>
    <col min="4356" max="4356" width="10.77734375" style="1" customWidth="1"/>
    <col min="4357" max="4357" width="8.44140625" style="1"/>
    <col min="4358" max="4358" width="14" style="1" customWidth="1"/>
    <col min="4359" max="4580" width="8.44140625" style="1"/>
    <col min="4581" max="4581" width="25.44140625" style="1" customWidth="1"/>
    <col min="4582" max="4611" width="15.6640625" style="1" customWidth="1"/>
    <col min="4612" max="4612" width="10.77734375" style="1" customWidth="1"/>
    <col min="4613" max="4613" width="8.44140625" style="1"/>
    <col min="4614" max="4614" width="14" style="1" customWidth="1"/>
    <col min="4615" max="4836" width="8.44140625" style="1"/>
    <col min="4837" max="4837" width="25.44140625" style="1" customWidth="1"/>
    <col min="4838" max="4867" width="15.6640625" style="1" customWidth="1"/>
    <col min="4868" max="4868" width="10.77734375" style="1" customWidth="1"/>
    <col min="4869" max="4869" width="8.44140625" style="1"/>
    <col min="4870" max="4870" width="14" style="1" customWidth="1"/>
    <col min="4871" max="5092" width="8.44140625" style="1"/>
    <col min="5093" max="5093" width="25.44140625" style="1" customWidth="1"/>
    <col min="5094" max="5123" width="15.6640625" style="1" customWidth="1"/>
    <col min="5124" max="5124" width="10.77734375" style="1" customWidth="1"/>
    <col min="5125" max="5125" width="8.44140625" style="1"/>
    <col min="5126" max="5126" width="14" style="1" customWidth="1"/>
    <col min="5127" max="5348" width="8.44140625" style="1"/>
    <col min="5349" max="5349" width="25.44140625" style="1" customWidth="1"/>
    <col min="5350" max="5379" width="15.6640625" style="1" customWidth="1"/>
    <col min="5380" max="5380" width="10.77734375" style="1" customWidth="1"/>
    <col min="5381" max="5381" width="8.44140625" style="1"/>
    <col min="5382" max="5382" width="14" style="1" customWidth="1"/>
    <col min="5383" max="5604" width="8.44140625" style="1"/>
    <col min="5605" max="5605" width="25.44140625" style="1" customWidth="1"/>
    <col min="5606" max="5635" width="15.6640625" style="1" customWidth="1"/>
    <col min="5636" max="5636" width="10.77734375" style="1" customWidth="1"/>
    <col min="5637" max="5637" width="8.44140625" style="1"/>
    <col min="5638" max="5638" width="14" style="1" customWidth="1"/>
    <col min="5639" max="5860" width="8.44140625" style="1"/>
    <col min="5861" max="5861" width="25.44140625" style="1" customWidth="1"/>
    <col min="5862" max="5891" width="15.6640625" style="1" customWidth="1"/>
    <col min="5892" max="5892" width="10.77734375" style="1" customWidth="1"/>
    <col min="5893" max="5893" width="8.44140625" style="1"/>
    <col min="5894" max="5894" width="14" style="1" customWidth="1"/>
    <col min="5895" max="6116" width="8.44140625" style="1"/>
    <col min="6117" max="6117" width="25.44140625" style="1" customWidth="1"/>
    <col min="6118" max="6147" width="15.6640625" style="1" customWidth="1"/>
    <col min="6148" max="6148" width="10.77734375" style="1" customWidth="1"/>
    <col min="6149" max="6149" width="8.44140625" style="1"/>
    <col min="6150" max="6150" width="14" style="1" customWidth="1"/>
    <col min="6151" max="6372" width="8.44140625" style="1"/>
    <col min="6373" max="6373" width="25.44140625" style="1" customWidth="1"/>
    <col min="6374" max="6403" width="15.6640625" style="1" customWidth="1"/>
    <col min="6404" max="6404" width="10.77734375" style="1" customWidth="1"/>
    <col min="6405" max="6405" width="8.44140625" style="1"/>
    <col min="6406" max="6406" width="14" style="1" customWidth="1"/>
    <col min="6407" max="6628" width="8.44140625" style="1"/>
    <col min="6629" max="6629" width="25.44140625" style="1" customWidth="1"/>
    <col min="6630" max="6659" width="15.6640625" style="1" customWidth="1"/>
    <col min="6660" max="6660" width="10.77734375" style="1" customWidth="1"/>
    <col min="6661" max="6661" width="8.44140625" style="1"/>
    <col min="6662" max="6662" width="14" style="1" customWidth="1"/>
    <col min="6663" max="6884" width="8.44140625" style="1"/>
    <col min="6885" max="6885" width="25.44140625" style="1" customWidth="1"/>
    <col min="6886" max="6915" width="15.6640625" style="1" customWidth="1"/>
    <col min="6916" max="6916" width="10.77734375" style="1" customWidth="1"/>
    <col min="6917" max="6917" width="8.44140625" style="1"/>
    <col min="6918" max="6918" width="14" style="1" customWidth="1"/>
    <col min="6919" max="7140" width="8.44140625" style="1"/>
    <col min="7141" max="7141" width="25.44140625" style="1" customWidth="1"/>
    <col min="7142" max="7171" width="15.6640625" style="1" customWidth="1"/>
    <col min="7172" max="7172" width="10.77734375" style="1" customWidth="1"/>
    <col min="7173" max="7173" width="8.44140625" style="1"/>
    <col min="7174" max="7174" width="14" style="1" customWidth="1"/>
    <col min="7175" max="7396" width="8.44140625" style="1"/>
    <col min="7397" max="7397" width="25.44140625" style="1" customWidth="1"/>
    <col min="7398" max="7427" width="15.6640625" style="1" customWidth="1"/>
    <col min="7428" max="7428" width="10.77734375" style="1" customWidth="1"/>
    <col min="7429" max="7429" width="8.44140625" style="1"/>
    <col min="7430" max="7430" width="14" style="1" customWidth="1"/>
    <col min="7431" max="7652" width="8.44140625" style="1"/>
    <col min="7653" max="7653" width="25.44140625" style="1" customWidth="1"/>
    <col min="7654" max="7683" width="15.6640625" style="1" customWidth="1"/>
    <col min="7684" max="7684" width="10.77734375" style="1" customWidth="1"/>
    <col min="7685" max="7685" width="8.44140625" style="1"/>
    <col min="7686" max="7686" width="14" style="1" customWidth="1"/>
    <col min="7687" max="7908" width="8.44140625" style="1"/>
    <col min="7909" max="7909" width="25.44140625" style="1" customWidth="1"/>
    <col min="7910" max="7939" width="15.6640625" style="1" customWidth="1"/>
    <col min="7940" max="7940" width="10.77734375" style="1" customWidth="1"/>
    <col min="7941" max="7941" width="8.44140625" style="1"/>
    <col min="7942" max="7942" width="14" style="1" customWidth="1"/>
    <col min="7943" max="8164" width="8.44140625" style="1"/>
    <col min="8165" max="8165" width="25.44140625" style="1" customWidth="1"/>
    <col min="8166" max="8195" width="15.6640625" style="1" customWidth="1"/>
    <col min="8196" max="8196" width="10.77734375" style="1" customWidth="1"/>
    <col min="8197" max="8197" width="8.44140625" style="1"/>
    <col min="8198" max="8198" width="14" style="1" customWidth="1"/>
    <col min="8199" max="8420" width="8.44140625" style="1"/>
    <col min="8421" max="8421" width="25.44140625" style="1" customWidth="1"/>
    <col min="8422" max="8451" width="15.6640625" style="1" customWidth="1"/>
    <col min="8452" max="8452" width="10.77734375" style="1" customWidth="1"/>
    <col min="8453" max="8453" width="8.44140625" style="1"/>
    <col min="8454" max="8454" width="14" style="1" customWidth="1"/>
    <col min="8455" max="8676" width="8.44140625" style="1"/>
    <col min="8677" max="8677" width="25.44140625" style="1" customWidth="1"/>
    <col min="8678" max="8707" width="15.6640625" style="1" customWidth="1"/>
    <col min="8708" max="8708" width="10.77734375" style="1" customWidth="1"/>
    <col min="8709" max="8709" width="8.44140625" style="1"/>
    <col min="8710" max="8710" width="14" style="1" customWidth="1"/>
    <col min="8711" max="8932" width="8.44140625" style="1"/>
    <col min="8933" max="8933" width="25.44140625" style="1" customWidth="1"/>
    <col min="8934" max="8963" width="15.6640625" style="1" customWidth="1"/>
    <col min="8964" max="8964" width="10.77734375" style="1" customWidth="1"/>
    <col min="8965" max="8965" width="8.44140625" style="1"/>
    <col min="8966" max="8966" width="14" style="1" customWidth="1"/>
    <col min="8967" max="9188" width="8.44140625" style="1"/>
    <col min="9189" max="9189" width="25.44140625" style="1" customWidth="1"/>
    <col min="9190" max="9219" width="15.6640625" style="1" customWidth="1"/>
    <col min="9220" max="9220" width="10.77734375" style="1" customWidth="1"/>
    <col min="9221" max="9221" width="8.44140625" style="1"/>
    <col min="9222" max="9222" width="14" style="1" customWidth="1"/>
    <col min="9223" max="9444" width="8.44140625" style="1"/>
    <col min="9445" max="9445" width="25.44140625" style="1" customWidth="1"/>
    <col min="9446" max="9475" width="15.6640625" style="1" customWidth="1"/>
    <col min="9476" max="9476" width="10.77734375" style="1" customWidth="1"/>
    <col min="9477" max="9477" width="8.44140625" style="1"/>
    <col min="9478" max="9478" width="14" style="1" customWidth="1"/>
    <col min="9479" max="9700" width="8.44140625" style="1"/>
    <col min="9701" max="9701" width="25.44140625" style="1" customWidth="1"/>
    <col min="9702" max="9731" width="15.6640625" style="1" customWidth="1"/>
    <col min="9732" max="9732" width="10.77734375" style="1" customWidth="1"/>
    <col min="9733" max="9733" width="8.44140625" style="1"/>
    <col min="9734" max="9734" width="14" style="1" customWidth="1"/>
    <col min="9735" max="9956" width="8.44140625" style="1"/>
    <col min="9957" max="9957" width="25.44140625" style="1" customWidth="1"/>
    <col min="9958" max="9987" width="15.6640625" style="1" customWidth="1"/>
    <col min="9988" max="9988" width="10.77734375" style="1" customWidth="1"/>
    <col min="9989" max="9989" width="8.44140625" style="1"/>
    <col min="9990" max="9990" width="14" style="1" customWidth="1"/>
    <col min="9991" max="10212" width="8.44140625" style="1"/>
    <col min="10213" max="10213" width="25.44140625" style="1" customWidth="1"/>
    <col min="10214" max="10243" width="15.6640625" style="1" customWidth="1"/>
    <col min="10244" max="10244" width="10.77734375" style="1" customWidth="1"/>
    <col min="10245" max="10245" width="8.44140625" style="1"/>
    <col min="10246" max="10246" width="14" style="1" customWidth="1"/>
    <col min="10247" max="10468" width="8.44140625" style="1"/>
    <col min="10469" max="10469" width="25.44140625" style="1" customWidth="1"/>
    <col min="10470" max="10499" width="15.6640625" style="1" customWidth="1"/>
    <col min="10500" max="10500" width="10.77734375" style="1" customWidth="1"/>
    <col min="10501" max="10501" width="8.44140625" style="1"/>
    <col min="10502" max="10502" width="14" style="1" customWidth="1"/>
    <col min="10503" max="10724" width="8.44140625" style="1"/>
    <col min="10725" max="10725" width="25.44140625" style="1" customWidth="1"/>
    <col min="10726" max="10755" width="15.6640625" style="1" customWidth="1"/>
    <col min="10756" max="10756" width="10.77734375" style="1" customWidth="1"/>
    <col min="10757" max="10757" width="8.44140625" style="1"/>
    <col min="10758" max="10758" width="14" style="1" customWidth="1"/>
    <col min="10759" max="10980" width="8.44140625" style="1"/>
    <col min="10981" max="10981" width="25.44140625" style="1" customWidth="1"/>
    <col min="10982" max="11011" width="15.6640625" style="1" customWidth="1"/>
    <col min="11012" max="11012" width="10.77734375" style="1" customWidth="1"/>
    <col min="11013" max="11013" width="8.44140625" style="1"/>
    <col min="11014" max="11014" width="14" style="1" customWidth="1"/>
    <col min="11015" max="11236" width="8.44140625" style="1"/>
    <col min="11237" max="11237" width="25.44140625" style="1" customWidth="1"/>
    <col min="11238" max="11267" width="15.6640625" style="1" customWidth="1"/>
    <col min="11268" max="11268" width="10.77734375" style="1" customWidth="1"/>
    <col min="11269" max="11269" width="8.44140625" style="1"/>
    <col min="11270" max="11270" width="14" style="1" customWidth="1"/>
    <col min="11271" max="11492" width="8.44140625" style="1"/>
    <col min="11493" max="11493" width="25.44140625" style="1" customWidth="1"/>
    <col min="11494" max="11523" width="15.6640625" style="1" customWidth="1"/>
    <col min="11524" max="11524" width="10.77734375" style="1" customWidth="1"/>
    <col min="11525" max="11525" width="8.44140625" style="1"/>
    <col min="11526" max="11526" width="14" style="1" customWidth="1"/>
    <col min="11527" max="11748" width="8.44140625" style="1"/>
    <col min="11749" max="11749" width="25.44140625" style="1" customWidth="1"/>
    <col min="11750" max="11779" width="15.6640625" style="1" customWidth="1"/>
    <col min="11780" max="11780" width="10.77734375" style="1" customWidth="1"/>
    <col min="11781" max="11781" width="8.44140625" style="1"/>
    <col min="11782" max="11782" width="14" style="1" customWidth="1"/>
    <col min="11783" max="12004" width="8.44140625" style="1"/>
    <col min="12005" max="12005" width="25.44140625" style="1" customWidth="1"/>
    <col min="12006" max="12035" width="15.6640625" style="1" customWidth="1"/>
    <col min="12036" max="12036" width="10.77734375" style="1" customWidth="1"/>
    <col min="12037" max="12037" width="8.44140625" style="1"/>
    <col min="12038" max="12038" width="14" style="1" customWidth="1"/>
    <col min="12039" max="12260" width="8.44140625" style="1"/>
    <col min="12261" max="12261" width="25.44140625" style="1" customWidth="1"/>
    <col min="12262" max="12291" width="15.6640625" style="1" customWidth="1"/>
    <col min="12292" max="12292" width="10.77734375" style="1" customWidth="1"/>
    <col min="12293" max="12293" width="8.44140625" style="1"/>
    <col min="12294" max="12294" width="14" style="1" customWidth="1"/>
    <col min="12295" max="12516" width="8.44140625" style="1"/>
    <col min="12517" max="12517" width="25.44140625" style="1" customWidth="1"/>
    <col min="12518" max="12547" width="15.6640625" style="1" customWidth="1"/>
    <col min="12548" max="12548" width="10.77734375" style="1" customWidth="1"/>
    <col min="12549" max="12549" width="8.44140625" style="1"/>
    <col min="12550" max="12550" width="14" style="1" customWidth="1"/>
    <col min="12551" max="12772" width="8.44140625" style="1"/>
    <col min="12773" max="12773" width="25.44140625" style="1" customWidth="1"/>
    <col min="12774" max="12803" width="15.6640625" style="1" customWidth="1"/>
    <col min="12804" max="12804" width="10.77734375" style="1" customWidth="1"/>
    <col min="12805" max="12805" width="8.44140625" style="1"/>
    <col min="12806" max="12806" width="14" style="1" customWidth="1"/>
    <col min="12807" max="13028" width="8.44140625" style="1"/>
    <col min="13029" max="13029" width="25.44140625" style="1" customWidth="1"/>
    <col min="13030" max="13059" width="15.6640625" style="1" customWidth="1"/>
    <col min="13060" max="13060" width="10.77734375" style="1" customWidth="1"/>
    <col min="13061" max="13061" width="8.44140625" style="1"/>
    <col min="13062" max="13062" width="14" style="1" customWidth="1"/>
    <col min="13063" max="13284" width="8.44140625" style="1"/>
    <col min="13285" max="13285" width="25.44140625" style="1" customWidth="1"/>
    <col min="13286" max="13315" width="15.6640625" style="1" customWidth="1"/>
    <col min="13316" max="13316" width="10.77734375" style="1" customWidth="1"/>
    <col min="13317" max="13317" width="8.44140625" style="1"/>
    <col min="13318" max="13318" width="14" style="1" customWidth="1"/>
    <col min="13319" max="13540" width="8.44140625" style="1"/>
    <col min="13541" max="13541" width="25.44140625" style="1" customWidth="1"/>
    <col min="13542" max="13571" width="15.6640625" style="1" customWidth="1"/>
    <col min="13572" max="13572" width="10.77734375" style="1" customWidth="1"/>
    <col min="13573" max="13573" width="8.44140625" style="1"/>
    <col min="13574" max="13574" width="14" style="1" customWidth="1"/>
    <col min="13575" max="13796" width="8.44140625" style="1"/>
    <col min="13797" max="13797" width="25.44140625" style="1" customWidth="1"/>
    <col min="13798" max="13827" width="15.6640625" style="1" customWidth="1"/>
    <col min="13828" max="13828" width="10.77734375" style="1" customWidth="1"/>
    <col min="13829" max="13829" width="8.44140625" style="1"/>
    <col min="13830" max="13830" width="14" style="1" customWidth="1"/>
    <col min="13831" max="14052" width="8.44140625" style="1"/>
    <col min="14053" max="14053" width="25.44140625" style="1" customWidth="1"/>
    <col min="14054" max="14083" width="15.6640625" style="1" customWidth="1"/>
    <col min="14084" max="14084" width="10.77734375" style="1" customWidth="1"/>
    <col min="14085" max="14085" width="8.44140625" style="1"/>
    <col min="14086" max="14086" width="14" style="1" customWidth="1"/>
    <col min="14087" max="14308" width="8.44140625" style="1"/>
    <col min="14309" max="14309" width="25.44140625" style="1" customWidth="1"/>
    <col min="14310" max="14339" width="15.6640625" style="1" customWidth="1"/>
    <col min="14340" max="14340" width="10.77734375" style="1" customWidth="1"/>
    <col min="14341" max="14341" width="8.44140625" style="1"/>
    <col min="14342" max="14342" width="14" style="1" customWidth="1"/>
    <col min="14343" max="14564" width="8.44140625" style="1"/>
    <col min="14565" max="14565" width="25.44140625" style="1" customWidth="1"/>
    <col min="14566" max="14595" width="15.6640625" style="1" customWidth="1"/>
    <col min="14596" max="14596" width="10.77734375" style="1" customWidth="1"/>
    <col min="14597" max="14597" width="8.44140625" style="1"/>
    <col min="14598" max="14598" width="14" style="1" customWidth="1"/>
    <col min="14599" max="14820" width="8.44140625" style="1"/>
    <col min="14821" max="14821" width="25.44140625" style="1" customWidth="1"/>
    <col min="14822" max="14851" width="15.6640625" style="1" customWidth="1"/>
    <col min="14852" max="14852" width="10.77734375" style="1" customWidth="1"/>
    <col min="14853" max="14853" width="8.44140625" style="1"/>
    <col min="14854" max="14854" width="14" style="1" customWidth="1"/>
    <col min="14855" max="15076" width="8.44140625" style="1"/>
    <col min="15077" max="15077" width="25.44140625" style="1" customWidth="1"/>
    <col min="15078" max="15107" width="15.6640625" style="1" customWidth="1"/>
    <col min="15108" max="15108" width="10.77734375" style="1" customWidth="1"/>
    <col min="15109" max="15109" width="8.44140625" style="1"/>
    <col min="15110" max="15110" width="14" style="1" customWidth="1"/>
    <col min="15111" max="15332" width="8.44140625" style="1"/>
    <col min="15333" max="15333" width="25.44140625" style="1" customWidth="1"/>
    <col min="15334" max="15363" width="15.6640625" style="1" customWidth="1"/>
    <col min="15364" max="15364" width="10.77734375" style="1" customWidth="1"/>
    <col min="15365" max="15365" width="8.44140625" style="1"/>
    <col min="15366" max="15366" width="14" style="1" customWidth="1"/>
    <col min="15367" max="15588" width="8.44140625" style="1"/>
    <col min="15589" max="15589" width="25.44140625" style="1" customWidth="1"/>
    <col min="15590" max="15619" width="15.6640625" style="1" customWidth="1"/>
    <col min="15620" max="15620" width="10.77734375" style="1" customWidth="1"/>
    <col min="15621" max="15621" width="8.44140625" style="1"/>
    <col min="15622" max="15622" width="14" style="1" customWidth="1"/>
    <col min="15623" max="15844" width="8.44140625" style="1"/>
    <col min="15845" max="15845" width="25.44140625" style="1" customWidth="1"/>
    <col min="15846" max="15875" width="15.6640625" style="1" customWidth="1"/>
    <col min="15876" max="15876" width="10.77734375" style="1" customWidth="1"/>
    <col min="15877" max="15877" width="8.44140625" style="1"/>
    <col min="15878" max="15878" width="14" style="1" customWidth="1"/>
    <col min="15879" max="16100" width="8.44140625" style="1"/>
    <col min="16101" max="16101" width="25.44140625" style="1" customWidth="1"/>
    <col min="16102" max="16131" width="15.6640625" style="1" customWidth="1"/>
    <col min="16132" max="16132" width="10.77734375" style="1" customWidth="1"/>
    <col min="16133" max="16133" width="8.44140625" style="1"/>
    <col min="16134" max="16134" width="14" style="1" customWidth="1"/>
    <col min="16135" max="16384" width="8.44140625" style="1"/>
  </cols>
  <sheetData>
    <row r="1" spans="1:6" ht="48.75" customHeight="1" x14ac:dyDescent="0.25">
      <c r="A1" s="28"/>
      <c r="B1" s="28"/>
      <c r="C1" s="28"/>
      <c r="D1" s="28"/>
      <c r="E1" s="28"/>
      <c r="F1" s="28"/>
    </row>
    <row r="2" spans="1:6" ht="66.75" customHeight="1" x14ac:dyDescent="0.25">
      <c r="A2" s="3" t="s">
        <v>10</v>
      </c>
      <c r="B2" s="6" t="s">
        <v>19</v>
      </c>
      <c r="C2" s="6" t="s">
        <v>20</v>
      </c>
      <c r="D2" s="4" t="s">
        <v>34</v>
      </c>
      <c r="E2" s="4" t="s">
        <v>35</v>
      </c>
      <c r="F2" s="4" t="s">
        <v>30</v>
      </c>
    </row>
    <row r="3" spans="1:6" ht="25.05" customHeight="1" x14ac:dyDescent="0.25">
      <c r="A3" s="10">
        <f>Tabulka456475051345[[#This Row],[Interní číslo]]</f>
        <v>2321</v>
      </c>
      <c r="B3" s="18">
        <f>Tabulka456475051345[[#This Row],[Na účtu zbývá
k 31. 3. 2022]]</f>
        <v>875.19999999999993</v>
      </c>
      <c r="C3" s="18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547.49999999999989</v>
      </c>
      <c r="D3" s="2">
        <v>106.7</v>
      </c>
      <c r="E3" s="2">
        <v>95</v>
      </c>
      <c r="F3" s="2">
        <v>126</v>
      </c>
    </row>
    <row r="4" spans="1:6" ht="25.05" customHeight="1" x14ac:dyDescent="0.25">
      <c r="A4" s="10">
        <f>Tabulka456475051345[[#This Row],[Interní číslo]]</f>
        <v>4221</v>
      </c>
      <c r="B4" s="18">
        <f>Tabulka456475051345[[#This Row],[Na účtu zbývá
k 31. 3. 2022]]</f>
        <v>130.86000000000001</v>
      </c>
      <c r="C4" s="18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-196.83999999999997</v>
      </c>
      <c r="D4" s="2">
        <v>106.7</v>
      </c>
      <c r="E4" s="2">
        <v>95</v>
      </c>
      <c r="F4" s="2">
        <v>126</v>
      </c>
    </row>
    <row r="5" spans="1:6" ht="25.05" customHeight="1" x14ac:dyDescent="0.25">
      <c r="A5" s="10">
        <f>Tabulka456475051345[[#This Row],[Interní číslo]]</f>
        <v>2721</v>
      </c>
      <c r="B5" s="18">
        <f>Tabulka456475051345[[#This Row],[Na účtu zbývá
k 31. 3. 2022]]</f>
        <v>1130</v>
      </c>
      <c r="C5" s="18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1023.3</v>
      </c>
      <c r="D5" s="2">
        <v>106.7</v>
      </c>
      <c r="E5" s="2">
        <v>0</v>
      </c>
      <c r="F5" s="2">
        <v>0</v>
      </c>
    </row>
    <row r="6" spans="1:6" ht="35.4" customHeight="1" x14ac:dyDescent="0.25">
      <c r="A6" s="11" t="str">
        <f>Tabulka456475051345[[#This Row],[Interní číslo]]</f>
        <v>5864</v>
      </c>
      <c r="B6" s="18">
        <f>Tabulka456475051345[[#This Row],[Na účtu zbývá
k 31. 3. 2022]]</f>
        <v>0</v>
      </c>
      <c r="C6" s="18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0</v>
      </c>
      <c r="D6" s="2">
        <v>0</v>
      </c>
      <c r="E6" s="2">
        <v>0</v>
      </c>
      <c r="F6" s="2">
        <v>0</v>
      </c>
    </row>
    <row r="7" spans="1:6" ht="25.05" customHeight="1" x14ac:dyDescent="0.25">
      <c r="A7" s="10">
        <f>Tabulka456475051345[[#This Row],[Interní číslo]]</f>
        <v>3421</v>
      </c>
      <c r="B7" s="18">
        <f>Tabulka456475051345[[#This Row],[Na účtu zbývá
k 31. 3. 2022]]</f>
        <v>590.56000000000006</v>
      </c>
      <c r="C7" s="18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369.56000000000006</v>
      </c>
      <c r="D7" s="2">
        <v>0</v>
      </c>
      <c r="E7" s="2">
        <v>95</v>
      </c>
      <c r="F7" s="2">
        <v>126</v>
      </c>
    </row>
    <row r="8" spans="1:6" ht="25.05" customHeight="1" x14ac:dyDescent="0.25">
      <c r="A8" s="10">
        <f>Tabulka456475051345[[#This Row],[Interní číslo]]</f>
        <v>3621</v>
      </c>
      <c r="B8" s="18">
        <f>Tabulka456475051345[[#This Row],[Na účtu zbývá
k 31. 3. 2022]]</f>
        <v>469.77999999999992</v>
      </c>
      <c r="C8" s="18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142.07999999999993</v>
      </c>
      <c r="D8" s="2">
        <v>106.7</v>
      </c>
      <c r="E8" s="2">
        <v>95</v>
      </c>
      <c r="F8" s="2">
        <v>126</v>
      </c>
    </row>
    <row r="9" spans="1:6" ht="25.05" customHeight="1" x14ac:dyDescent="0.25">
      <c r="A9" s="10">
        <f>Tabulka456475051345[[#This Row],[Interní číslo]]</f>
        <v>1621</v>
      </c>
      <c r="B9" s="18">
        <f>Tabulka456475051345[[#This Row],[Na účtu zbývá
k 31. 3. 2022]]</f>
        <v>360.01999999999992</v>
      </c>
      <c r="C9" s="18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253.31999999999994</v>
      </c>
      <c r="D9" s="2">
        <v>106.7</v>
      </c>
      <c r="E9" s="2">
        <v>0</v>
      </c>
      <c r="F9" s="2">
        <v>0</v>
      </c>
    </row>
    <row r="10" spans="1:6" ht="25.05" customHeight="1" x14ac:dyDescent="0.25">
      <c r="A10" s="10">
        <f>Tabulka456475051345[[#This Row],[Interní číslo]]</f>
        <v>4121</v>
      </c>
      <c r="B10" s="18">
        <f>Tabulka456475051345[[#This Row],[Na účtu zbývá
k 31. 3. 2022]]</f>
        <v>162.66000000000008</v>
      </c>
      <c r="C10" s="18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-58.339999999999918</v>
      </c>
      <c r="D10" s="2">
        <v>0</v>
      </c>
      <c r="E10" s="2">
        <v>95</v>
      </c>
      <c r="F10" s="2">
        <v>126</v>
      </c>
    </row>
    <row r="11" spans="1:6" ht="25.05" customHeight="1" x14ac:dyDescent="0.25">
      <c r="A11" s="10" t="str">
        <f>Tabulka456475051345[[#This Row],[Interní číslo]]</f>
        <v>0721</v>
      </c>
      <c r="B11" s="18">
        <f>Tabulka456475051345[[#This Row],[Na účtu zbývá
k 31. 3. 2022]]</f>
        <v>824.86</v>
      </c>
      <c r="C11" s="18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603.86</v>
      </c>
      <c r="D11" s="2">
        <v>0</v>
      </c>
      <c r="E11" s="2">
        <v>95</v>
      </c>
      <c r="F11" s="2">
        <v>126</v>
      </c>
    </row>
    <row r="12" spans="1:6" ht="25.05" customHeight="1" x14ac:dyDescent="0.25">
      <c r="A12" s="10">
        <f>Tabulka456475051345[[#This Row],[Interní číslo]]</f>
        <v>1021</v>
      </c>
      <c r="B12" s="18">
        <f>Tabulka456475051345[[#This Row],[Na účtu zbývá
k 31. 3. 2022]]</f>
        <v>471.11999999999989</v>
      </c>
      <c r="C12" s="18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143.4199999999999</v>
      </c>
      <c r="D12" s="2">
        <v>106.7</v>
      </c>
      <c r="E12" s="2">
        <v>95</v>
      </c>
      <c r="F12" s="2">
        <v>126</v>
      </c>
    </row>
    <row r="13" spans="1:6" ht="25.05" customHeight="1" x14ac:dyDescent="0.25">
      <c r="A13" s="10">
        <f>Tabulka456475051345[[#This Row],[Interní číslo]]</f>
        <v>1721</v>
      </c>
      <c r="B13" s="18">
        <f>Tabulka456475051345[[#This Row],[Na účtu zbývá
k 31. 3. 2022]]</f>
        <v>390.01999999999992</v>
      </c>
      <c r="C13" s="18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62.319999999999936</v>
      </c>
      <c r="D13" s="2">
        <v>106.7</v>
      </c>
      <c r="E13" s="2">
        <v>95</v>
      </c>
      <c r="F13" s="2">
        <v>126</v>
      </c>
    </row>
    <row r="14" spans="1:6" ht="25.05" customHeight="1" x14ac:dyDescent="0.25">
      <c r="A14" s="10">
        <f>Tabulka456475051345[[#This Row],[Interní číslo]]</f>
        <v>1821</v>
      </c>
      <c r="B14" s="18">
        <f>Tabulka456475051345[[#This Row],[Na účtu zbývá
k 31. 3. 2022]]</f>
        <v>462.66</v>
      </c>
      <c r="C14" s="18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134.96000000000004</v>
      </c>
      <c r="D14" s="2">
        <v>106.7</v>
      </c>
      <c r="E14" s="2">
        <v>95</v>
      </c>
      <c r="F14" s="2">
        <v>126</v>
      </c>
    </row>
    <row r="15" spans="1:6" ht="25.05" customHeight="1" x14ac:dyDescent="0.25">
      <c r="A15" s="10" t="str">
        <f>Tabulka456475051345[[#This Row],[Interní číslo]]</f>
        <v>0821</v>
      </c>
      <c r="B15" s="18">
        <f>Tabulka456475051345[[#This Row],[Na účtu zbývá
k 31. 3. 2022]]</f>
        <v>1203.72</v>
      </c>
      <c r="C15" s="18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1097.02</v>
      </c>
      <c r="D15" s="2">
        <v>106.7</v>
      </c>
      <c r="E15" s="2">
        <v>0</v>
      </c>
      <c r="F15" s="2">
        <v>0</v>
      </c>
    </row>
    <row r="16" spans="1:6" ht="25.05" customHeight="1" x14ac:dyDescent="0.25">
      <c r="A16" s="10" t="str">
        <f>Tabulka456475051345[[#This Row],[Interní číslo]]</f>
        <v>0521</v>
      </c>
      <c r="B16" s="18">
        <f>Tabulka456475051345[[#This Row],[Na účtu zbývá
k 31. 3. 2022]]</f>
        <v>522.98</v>
      </c>
      <c r="C16" s="18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195.28000000000003</v>
      </c>
      <c r="D16" s="2">
        <v>106.7</v>
      </c>
      <c r="E16" s="2">
        <v>95</v>
      </c>
      <c r="F16" s="2">
        <v>126</v>
      </c>
    </row>
    <row r="17" spans="1:6" ht="25.05" customHeight="1" x14ac:dyDescent="0.25">
      <c r="A17" s="10" t="str">
        <f>Tabulka456475051345[[#This Row],[Interní číslo]]</f>
        <v>0921</v>
      </c>
      <c r="B17" s="18">
        <f>Tabulka456475051345[[#This Row],[Na účtu zbývá
k 31. 3. 2022]]</f>
        <v>290.56</v>
      </c>
      <c r="C17" s="18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-37.139999999999986</v>
      </c>
      <c r="D17" s="2">
        <v>106.7</v>
      </c>
      <c r="E17" s="2">
        <v>95</v>
      </c>
      <c r="F17" s="2">
        <v>126</v>
      </c>
    </row>
    <row r="18" spans="1:6" ht="25.05" customHeight="1" x14ac:dyDescent="0.25">
      <c r="A18" s="10" t="str">
        <f>Tabulka456475051345[[#This Row],[Interní číslo]]</f>
        <v>0621</v>
      </c>
      <c r="B18" s="18">
        <f>Tabulka456475051345[[#This Row],[Na účtu zbývá
k 31. 3. 2022]]</f>
        <v>732.38</v>
      </c>
      <c r="C18" s="18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732.38</v>
      </c>
      <c r="D18" s="2">
        <v>0</v>
      </c>
      <c r="E18" s="2">
        <v>0</v>
      </c>
      <c r="F18" s="2">
        <v>0</v>
      </c>
    </row>
    <row r="19" spans="1:6" ht="25.05" customHeight="1" x14ac:dyDescent="0.25">
      <c r="A19" s="10">
        <f>Tabulka456475051345[[#This Row],[Interní číslo]]</f>
        <v>4521</v>
      </c>
      <c r="B19" s="18">
        <f>Tabulka456475051345[[#This Row],[Na účtu zbývá
k 31. 3. 2022]]</f>
        <v>531.61999999999989</v>
      </c>
      <c r="C19" s="18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531.61999999999989</v>
      </c>
      <c r="D19" s="2">
        <v>0</v>
      </c>
      <c r="E19" s="2">
        <v>0</v>
      </c>
      <c r="F19" s="2">
        <v>0</v>
      </c>
    </row>
    <row r="20" spans="1:6" ht="25.05" customHeight="1" x14ac:dyDescent="0.25">
      <c r="A20" s="10">
        <f>Tabulka456475051345[[#This Row],[Interní číslo]]</f>
        <v>1521</v>
      </c>
      <c r="B20" s="18">
        <f>Tabulka456475051345[[#This Row],[Na účtu zbývá
k 31. 3. 2022]]</f>
        <v>-205.72000000000008</v>
      </c>
      <c r="C20" s="18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-426.72000000000008</v>
      </c>
      <c r="D20" s="2">
        <v>0</v>
      </c>
      <c r="E20" s="2">
        <v>95</v>
      </c>
      <c r="F20" s="2">
        <v>126</v>
      </c>
    </row>
    <row r="21" spans="1:6" ht="25.05" customHeight="1" x14ac:dyDescent="0.25">
      <c r="A21" s="10">
        <f>Tabulka456475051345[[#This Row],[Interní číslo]]</f>
        <v>3221</v>
      </c>
      <c r="B21" s="18">
        <f>Tabulka456475051345[[#This Row],[Na účtu zbývá
k 31. 3. 2022]]</f>
        <v>988.98</v>
      </c>
      <c r="C21" s="18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882.28</v>
      </c>
      <c r="D21" s="2">
        <v>106.7</v>
      </c>
      <c r="E21" s="2">
        <v>0</v>
      </c>
      <c r="F21" s="2">
        <v>0</v>
      </c>
    </row>
    <row r="22" spans="1:6" ht="25.05" customHeight="1" x14ac:dyDescent="0.25">
      <c r="A22" s="10" t="str">
        <f>Tabulka456475051345[[#This Row],[Interní číslo]]</f>
        <v>0421</v>
      </c>
      <c r="B22" s="18">
        <f>Tabulka456475051345[[#This Row],[Na účtu zbývá
k 31. 3. 2022]]</f>
        <v>631.80000000000007</v>
      </c>
      <c r="C22" s="18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536.80000000000007</v>
      </c>
      <c r="D22" s="2">
        <v>0</v>
      </c>
      <c r="E22" s="2">
        <v>95</v>
      </c>
      <c r="F22" s="2">
        <v>0</v>
      </c>
    </row>
    <row r="23" spans="1:6" ht="25.05" customHeight="1" x14ac:dyDescent="0.25">
      <c r="A23" s="10">
        <f>Tabulka456475051345[[#This Row],[Interní číslo]]</f>
        <v>3321</v>
      </c>
      <c r="B23" s="18">
        <f>Tabulka456475051345[[#This Row],[Na účtu zbývá
k 31. 3. 2022]]</f>
        <v>838.16000000000008</v>
      </c>
      <c r="C23" s="18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510.46000000000004</v>
      </c>
      <c r="D23" s="2">
        <v>106.7</v>
      </c>
      <c r="E23" s="2">
        <v>95</v>
      </c>
      <c r="F23" s="2">
        <v>126</v>
      </c>
    </row>
    <row r="24" spans="1:6" ht="25.05" customHeight="1" x14ac:dyDescent="0.25">
      <c r="A24" s="10">
        <f>Tabulka456475051345[[#This Row],[Interní číslo]]</f>
        <v>4621</v>
      </c>
      <c r="B24" s="18">
        <f>Tabulka456475051345[[#This Row],[Na účtu zbývá
k 31. 3. 2022]]</f>
        <v>386.3</v>
      </c>
      <c r="C24" s="18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165.3</v>
      </c>
      <c r="D24" s="2">
        <v>0</v>
      </c>
      <c r="E24" s="2">
        <v>95</v>
      </c>
      <c r="F24" s="2">
        <v>126</v>
      </c>
    </row>
    <row r="25" spans="1:6" ht="25.05" customHeight="1" x14ac:dyDescent="0.25">
      <c r="A25" s="10">
        <f>Tabulka456475051345[[#This Row],[Interní číslo]]</f>
        <v>5614</v>
      </c>
      <c r="B25" s="18">
        <f>Tabulka456475051345[[#This Row],[Na účtu zbývá
k 31. 3. 2022]]</f>
        <v>362.66</v>
      </c>
      <c r="C25" s="18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34.960000000000036</v>
      </c>
      <c r="D25" s="2">
        <v>106.7</v>
      </c>
      <c r="E25" s="2">
        <v>95</v>
      </c>
      <c r="F25" s="2">
        <v>126</v>
      </c>
    </row>
    <row r="26" spans="1:6" ht="25.05" customHeight="1" x14ac:dyDescent="0.25">
      <c r="A26" s="23">
        <f>Tabulka456475051345[[#This Row],[Interní číslo]]</f>
        <v>5650</v>
      </c>
      <c r="B26" s="24">
        <f>Tabulka456475051345[[#This Row],[Na účtu zbývá
k 31. 3. 2022]]</f>
        <v>335.7</v>
      </c>
      <c r="C26" s="24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240.7</v>
      </c>
      <c r="D26" s="5">
        <v>0</v>
      </c>
      <c r="E26" s="5">
        <v>95</v>
      </c>
      <c r="F26" s="5">
        <v>0</v>
      </c>
    </row>
    <row r="27" spans="1:6" ht="25.05" customHeight="1" x14ac:dyDescent="0.25">
      <c r="A27" s="10">
        <f>Tabulka456475051345[[#This Row],[Interní číslo]]</f>
        <v>1921</v>
      </c>
      <c r="B27" s="18">
        <f>Tabulka456475051345[[#This Row],[Na účtu zbývá
k 31. 3. 2022]]</f>
        <v>328.47999999999996</v>
      </c>
      <c r="C27" s="18">
        <f>Tabulka45647505134[[#This Row],[Na účtu zbývá
k 31. 3. 2022]]-Tabulka45647505134[[#This Row],[O pejskovi a kočičce 5.4.]]-Tabulka45647505134[[#This Row],[Trampoty štěňátka Gordona
26.4.]]-Tabulka45647505134[[#This Row],[Dopravní hřiště 27.4.]]</f>
        <v>0.77999999999997272</v>
      </c>
      <c r="D27" s="2">
        <v>106.7</v>
      </c>
      <c r="E27" s="2">
        <v>95</v>
      </c>
      <c r="F27" s="2">
        <v>126</v>
      </c>
    </row>
  </sheetData>
  <mergeCells count="1">
    <mergeCell ref="A1:F1"/>
  </mergeCells>
  <pageMargins left="0.70833333333333304" right="0.70833333333333304" top="0.78749999999999998" bottom="0.78749999999999998" header="0.51180555555555496" footer="0.51180555555555496"/>
  <pageSetup paperSize="9" firstPageNumber="0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7"/>
  <sheetViews>
    <sheetView topLeftCell="A2" zoomScaleNormal="100" workbookViewId="0">
      <selection activeCell="H7" sqref="H7"/>
    </sheetView>
  </sheetViews>
  <sheetFormatPr defaultColWidth="8.44140625" defaultRowHeight="13.2" x14ac:dyDescent="0.25"/>
  <cols>
    <col min="1" max="1" width="18.33203125" style="15" customWidth="1"/>
    <col min="2" max="2" width="21.6640625" style="1" customWidth="1"/>
    <col min="3" max="3" width="21.6640625" style="16" customWidth="1"/>
    <col min="4" max="4" width="15.6640625" style="1" customWidth="1"/>
    <col min="5" max="226" width="8.44140625" style="1"/>
    <col min="227" max="227" width="25.44140625" style="1" customWidth="1"/>
    <col min="228" max="257" width="15.6640625" style="1" customWidth="1"/>
    <col min="258" max="258" width="10.77734375" style="1" customWidth="1"/>
    <col min="259" max="259" width="8.44140625" style="1"/>
    <col min="260" max="260" width="14" style="1" customWidth="1"/>
    <col min="261" max="482" width="8.44140625" style="1"/>
    <col min="483" max="483" width="25.44140625" style="1" customWidth="1"/>
    <col min="484" max="513" width="15.6640625" style="1" customWidth="1"/>
    <col min="514" max="514" width="10.77734375" style="1" customWidth="1"/>
    <col min="515" max="515" width="8.44140625" style="1"/>
    <col min="516" max="516" width="14" style="1" customWidth="1"/>
    <col min="517" max="738" width="8.44140625" style="1"/>
    <col min="739" max="739" width="25.44140625" style="1" customWidth="1"/>
    <col min="740" max="769" width="15.6640625" style="1" customWidth="1"/>
    <col min="770" max="770" width="10.77734375" style="1" customWidth="1"/>
    <col min="771" max="771" width="8.44140625" style="1"/>
    <col min="772" max="772" width="14" style="1" customWidth="1"/>
    <col min="773" max="994" width="8.44140625" style="1"/>
    <col min="995" max="995" width="25.44140625" style="1" customWidth="1"/>
    <col min="996" max="1025" width="15.6640625" style="1" customWidth="1"/>
    <col min="1026" max="1026" width="10.77734375" style="1" customWidth="1"/>
    <col min="1027" max="1027" width="8.44140625" style="1"/>
    <col min="1028" max="1028" width="14" style="1" customWidth="1"/>
    <col min="1029" max="1250" width="8.44140625" style="1"/>
    <col min="1251" max="1251" width="25.44140625" style="1" customWidth="1"/>
    <col min="1252" max="1281" width="15.6640625" style="1" customWidth="1"/>
    <col min="1282" max="1282" width="10.77734375" style="1" customWidth="1"/>
    <col min="1283" max="1283" width="8.44140625" style="1"/>
    <col min="1284" max="1284" width="14" style="1" customWidth="1"/>
    <col min="1285" max="1506" width="8.44140625" style="1"/>
    <col min="1507" max="1507" width="25.44140625" style="1" customWidth="1"/>
    <col min="1508" max="1537" width="15.6640625" style="1" customWidth="1"/>
    <col min="1538" max="1538" width="10.77734375" style="1" customWidth="1"/>
    <col min="1539" max="1539" width="8.44140625" style="1"/>
    <col min="1540" max="1540" width="14" style="1" customWidth="1"/>
    <col min="1541" max="1762" width="8.44140625" style="1"/>
    <col min="1763" max="1763" width="25.44140625" style="1" customWidth="1"/>
    <col min="1764" max="1793" width="15.6640625" style="1" customWidth="1"/>
    <col min="1794" max="1794" width="10.77734375" style="1" customWidth="1"/>
    <col min="1795" max="1795" width="8.44140625" style="1"/>
    <col min="1796" max="1796" width="14" style="1" customWidth="1"/>
    <col min="1797" max="2018" width="8.44140625" style="1"/>
    <col min="2019" max="2019" width="25.44140625" style="1" customWidth="1"/>
    <col min="2020" max="2049" width="15.6640625" style="1" customWidth="1"/>
    <col min="2050" max="2050" width="10.77734375" style="1" customWidth="1"/>
    <col min="2051" max="2051" width="8.44140625" style="1"/>
    <col min="2052" max="2052" width="14" style="1" customWidth="1"/>
    <col min="2053" max="2274" width="8.44140625" style="1"/>
    <col min="2275" max="2275" width="25.44140625" style="1" customWidth="1"/>
    <col min="2276" max="2305" width="15.6640625" style="1" customWidth="1"/>
    <col min="2306" max="2306" width="10.77734375" style="1" customWidth="1"/>
    <col min="2307" max="2307" width="8.44140625" style="1"/>
    <col min="2308" max="2308" width="14" style="1" customWidth="1"/>
    <col min="2309" max="2530" width="8.44140625" style="1"/>
    <col min="2531" max="2531" width="25.44140625" style="1" customWidth="1"/>
    <col min="2532" max="2561" width="15.6640625" style="1" customWidth="1"/>
    <col min="2562" max="2562" width="10.77734375" style="1" customWidth="1"/>
    <col min="2563" max="2563" width="8.44140625" style="1"/>
    <col min="2564" max="2564" width="14" style="1" customWidth="1"/>
    <col min="2565" max="2786" width="8.44140625" style="1"/>
    <col min="2787" max="2787" width="25.44140625" style="1" customWidth="1"/>
    <col min="2788" max="2817" width="15.6640625" style="1" customWidth="1"/>
    <col min="2818" max="2818" width="10.77734375" style="1" customWidth="1"/>
    <col min="2819" max="2819" width="8.44140625" style="1"/>
    <col min="2820" max="2820" width="14" style="1" customWidth="1"/>
    <col min="2821" max="3042" width="8.44140625" style="1"/>
    <col min="3043" max="3043" width="25.44140625" style="1" customWidth="1"/>
    <col min="3044" max="3073" width="15.6640625" style="1" customWidth="1"/>
    <col min="3074" max="3074" width="10.77734375" style="1" customWidth="1"/>
    <col min="3075" max="3075" width="8.44140625" style="1"/>
    <col min="3076" max="3076" width="14" style="1" customWidth="1"/>
    <col min="3077" max="3298" width="8.44140625" style="1"/>
    <col min="3299" max="3299" width="25.44140625" style="1" customWidth="1"/>
    <col min="3300" max="3329" width="15.6640625" style="1" customWidth="1"/>
    <col min="3330" max="3330" width="10.77734375" style="1" customWidth="1"/>
    <col min="3331" max="3331" width="8.44140625" style="1"/>
    <col min="3332" max="3332" width="14" style="1" customWidth="1"/>
    <col min="3333" max="3554" width="8.44140625" style="1"/>
    <col min="3555" max="3555" width="25.44140625" style="1" customWidth="1"/>
    <col min="3556" max="3585" width="15.6640625" style="1" customWidth="1"/>
    <col min="3586" max="3586" width="10.77734375" style="1" customWidth="1"/>
    <col min="3587" max="3587" width="8.44140625" style="1"/>
    <col min="3588" max="3588" width="14" style="1" customWidth="1"/>
    <col min="3589" max="3810" width="8.44140625" style="1"/>
    <col min="3811" max="3811" width="25.44140625" style="1" customWidth="1"/>
    <col min="3812" max="3841" width="15.6640625" style="1" customWidth="1"/>
    <col min="3842" max="3842" width="10.77734375" style="1" customWidth="1"/>
    <col min="3843" max="3843" width="8.44140625" style="1"/>
    <col min="3844" max="3844" width="14" style="1" customWidth="1"/>
    <col min="3845" max="4066" width="8.44140625" style="1"/>
    <col min="4067" max="4067" width="25.44140625" style="1" customWidth="1"/>
    <col min="4068" max="4097" width="15.6640625" style="1" customWidth="1"/>
    <col min="4098" max="4098" width="10.77734375" style="1" customWidth="1"/>
    <col min="4099" max="4099" width="8.44140625" style="1"/>
    <col min="4100" max="4100" width="14" style="1" customWidth="1"/>
    <col min="4101" max="4322" width="8.44140625" style="1"/>
    <col min="4323" max="4323" width="25.44140625" style="1" customWidth="1"/>
    <col min="4324" max="4353" width="15.6640625" style="1" customWidth="1"/>
    <col min="4354" max="4354" width="10.77734375" style="1" customWidth="1"/>
    <col min="4355" max="4355" width="8.44140625" style="1"/>
    <col min="4356" max="4356" width="14" style="1" customWidth="1"/>
    <col min="4357" max="4578" width="8.44140625" style="1"/>
    <col min="4579" max="4579" width="25.44140625" style="1" customWidth="1"/>
    <col min="4580" max="4609" width="15.6640625" style="1" customWidth="1"/>
    <col min="4610" max="4610" width="10.77734375" style="1" customWidth="1"/>
    <col min="4611" max="4611" width="8.44140625" style="1"/>
    <col min="4612" max="4612" width="14" style="1" customWidth="1"/>
    <col min="4613" max="4834" width="8.44140625" style="1"/>
    <col min="4835" max="4835" width="25.44140625" style="1" customWidth="1"/>
    <col min="4836" max="4865" width="15.6640625" style="1" customWidth="1"/>
    <col min="4866" max="4866" width="10.77734375" style="1" customWidth="1"/>
    <col min="4867" max="4867" width="8.44140625" style="1"/>
    <col min="4868" max="4868" width="14" style="1" customWidth="1"/>
    <col min="4869" max="5090" width="8.44140625" style="1"/>
    <col min="5091" max="5091" width="25.44140625" style="1" customWidth="1"/>
    <col min="5092" max="5121" width="15.6640625" style="1" customWidth="1"/>
    <col min="5122" max="5122" width="10.77734375" style="1" customWidth="1"/>
    <col min="5123" max="5123" width="8.44140625" style="1"/>
    <col min="5124" max="5124" width="14" style="1" customWidth="1"/>
    <col min="5125" max="5346" width="8.44140625" style="1"/>
    <col min="5347" max="5347" width="25.44140625" style="1" customWidth="1"/>
    <col min="5348" max="5377" width="15.6640625" style="1" customWidth="1"/>
    <col min="5378" max="5378" width="10.77734375" style="1" customWidth="1"/>
    <col min="5379" max="5379" width="8.44140625" style="1"/>
    <col min="5380" max="5380" width="14" style="1" customWidth="1"/>
    <col min="5381" max="5602" width="8.44140625" style="1"/>
    <col min="5603" max="5603" width="25.44140625" style="1" customWidth="1"/>
    <col min="5604" max="5633" width="15.6640625" style="1" customWidth="1"/>
    <col min="5634" max="5634" width="10.77734375" style="1" customWidth="1"/>
    <col min="5635" max="5635" width="8.44140625" style="1"/>
    <col min="5636" max="5636" width="14" style="1" customWidth="1"/>
    <col min="5637" max="5858" width="8.44140625" style="1"/>
    <col min="5859" max="5859" width="25.44140625" style="1" customWidth="1"/>
    <col min="5860" max="5889" width="15.6640625" style="1" customWidth="1"/>
    <col min="5890" max="5890" width="10.77734375" style="1" customWidth="1"/>
    <col min="5891" max="5891" width="8.44140625" style="1"/>
    <col min="5892" max="5892" width="14" style="1" customWidth="1"/>
    <col min="5893" max="6114" width="8.44140625" style="1"/>
    <col min="6115" max="6115" width="25.44140625" style="1" customWidth="1"/>
    <col min="6116" max="6145" width="15.6640625" style="1" customWidth="1"/>
    <col min="6146" max="6146" width="10.77734375" style="1" customWidth="1"/>
    <col min="6147" max="6147" width="8.44140625" style="1"/>
    <col min="6148" max="6148" width="14" style="1" customWidth="1"/>
    <col min="6149" max="6370" width="8.44140625" style="1"/>
    <col min="6371" max="6371" width="25.44140625" style="1" customWidth="1"/>
    <col min="6372" max="6401" width="15.6640625" style="1" customWidth="1"/>
    <col min="6402" max="6402" width="10.77734375" style="1" customWidth="1"/>
    <col min="6403" max="6403" width="8.44140625" style="1"/>
    <col min="6404" max="6404" width="14" style="1" customWidth="1"/>
    <col min="6405" max="6626" width="8.44140625" style="1"/>
    <col min="6627" max="6627" width="25.44140625" style="1" customWidth="1"/>
    <col min="6628" max="6657" width="15.6640625" style="1" customWidth="1"/>
    <col min="6658" max="6658" width="10.77734375" style="1" customWidth="1"/>
    <col min="6659" max="6659" width="8.44140625" style="1"/>
    <col min="6660" max="6660" width="14" style="1" customWidth="1"/>
    <col min="6661" max="6882" width="8.44140625" style="1"/>
    <col min="6883" max="6883" width="25.44140625" style="1" customWidth="1"/>
    <col min="6884" max="6913" width="15.6640625" style="1" customWidth="1"/>
    <col min="6914" max="6914" width="10.77734375" style="1" customWidth="1"/>
    <col min="6915" max="6915" width="8.44140625" style="1"/>
    <col min="6916" max="6916" width="14" style="1" customWidth="1"/>
    <col min="6917" max="7138" width="8.44140625" style="1"/>
    <col min="7139" max="7139" width="25.44140625" style="1" customWidth="1"/>
    <col min="7140" max="7169" width="15.6640625" style="1" customWidth="1"/>
    <col min="7170" max="7170" width="10.77734375" style="1" customWidth="1"/>
    <col min="7171" max="7171" width="8.44140625" style="1"/>
    <col min="7172" max="7172" width="14" style="1" customWidth="1"/>
    <col min="7173" max="7394" width="8.44140625" style="1"/>
    <col min="7395" max="7395" width="25.44140625" style="1" customWidth="1"/>
    <col min="7396" max="7425" width="15.6640625" style="1" customWidth="1"/>
    <col min="7426" max="7426" width="10.77734375" style="1" customWidth="1"/>
    <col min="7427" max="7427" width="8.44140625" style="1"/>
    <col min="7428" max="7428" width="14" style="1" customWidth="1"/>
    <col min="7429" max="7650" width="8.44140625" style="1"/>
    <col min="7651" max="7651" width="25.44140625" style="1" customWidth="1"/>
    <col min="7652" max="7681" width="15.6640625" style="1" customWidth="1"/>
    <col min="7682" max="7682" width="10.77734375" style="1" customWidth="1"/>
    <col min="7683" max="7683" width="8.44140625" style="1"/>
    <col min="7684" max="7684" width="14" style="1" customWidth="1"/>
    <col min="7685" max="7906" width="8.44140625" style="1"/>
    <col min="7907" max="7907" width="25.44140625" style="1" customWidth="1"/>
    <col min="7908" max="7937" width="15.6640625" style="1" customWidth="1"/>
    <col min="7938" max="7938" width="10.77734375" style="1" customWidth="1"/>
    <col min="7939" max="7939" width="8.44140625" style="1"/>
    <col min="7940" max="7940" width="14" style="1" customWidth="1"/>
    <col min="7941" max="8162" width="8.44140625" style="1"/>
    <col min="8163" max="8163" width="25.44140625" style="1" customWidth="1"/>
    <col min="8164" max="8193" width="15.6640625" style="1" customWidth="1"/>
    <col min="8194" max="8194" width="10.77734375" style="1" customWidth="1"/>
    <col min="8195" max="8195" width="8.44140625" style="1"/>
    <col min="8196" max="8196" width="14" style="1" customWidth="1"/>
    <col min="8197" max="8418" width="8.44140625" style="1"/>
    <col min="8419" max="8419" width="25.44140625" style="1" customWidth="1"/>
    <col min="8420" max="8449" width="15.6640625" style="1" customWidth="1"/>
    <col min="8450" max="8450" width="10.77734375" style="1" customWidth="1"/>
    <col min="8451" max="8451" width="8.44140625" style="1"/>
    <col min="8452" max="8452" width="14" style="1" customWidth="1"/>
    <col min="8453" max="8674" width="8.44140625" style="1"/>
    <col min="8675" max="8675" width="25.44140625" style="1" customWidth="1"/>
    <col min="8676" max="8705" width="15.6640625" style="1" customWidth="1"/>
    <col min="8706" max="8706" width="10.77734375" style="1" customWidth="1"/>
    <col min="8707" max="8707" width="8.44140625" style="1"/>
    <col min="8708" max="8708" width="14" style="1" customWidth="1"/>
    <col min="8709" max="8930" width="8.44140625" style="1"/>
    <col min="8931" max="8931" width="25.44140625" style="1" customWidth="1"/>
    <col min="8932" max="8961" width="15.6640625" style="1" customWidth="1"/>
    <col min="8962" max="8962" width="10.77734375" style="1" customWidth="1"/>
    <col min="8963" max="8963" width="8.44140625" style="1"/>
    <col min="8964" max="8964" width="14" style="1" customWidth="1"/>
    <col min="8965" max="9186" width="8.44140625" style="1"/>
    <col min="9187" max="9187" width="25.44140625" style="1" customWidth="1"/>
    <col min="9188" max="9217" width="15.6640625" style="1" customWidth="1"/>
    <col min="9218" max="9218" width="10.77734375" style="1" customWidth="1"/>
    <col min="9219" max="9219" width="8.44140625" style="1"/>
    <col min="9220" max="9220" width="14" style="1" customWidth="1"/>
    <col min="9221" max="9442" width="8.44140625" style="1"/>
    <col min="9443" max="9443" width="25.44140625" style="1" customWidth="1"/>
    <col min="9444" max="9473" width="15.6640625" style="1" customWidth="1"/>
    <col min="9474" max="9474" width="10.77734375" style="1" customWidth="1"/>
    <col min="9475" max="9475" width="8.44140625" style="1"/>
    <col min="9476" max="9476" width="14" style="1" customWidth="1"/>
    <col min="9477" max="9698" width="8.44140625" style="1"/>
    <col min="9699" max="9699" width="25.44140625" style="1" customWidth="1"/>
    <col min="9700" max="9729" width="15.6640625" style="1" customWidth="1"/>
    <col min="9730" max="9730" width="10.77734375" style="1" customWidth="1"/>
    <col min="9731" max="9731" width="8.44140625" style="1"/>
    <col min="9732" max="9732" width="14" style="1" customWidth="1"/>
    <col min="9733" max="9954" width="8.44140625" style="1"/>
    <col min="9955" max="9955" width="25.44140625" style="1" customWidth="1"/>
    <col min="9956" max="9985" width="15.6640625" style="1" customWidth="1"/>
    <col min="9986" max="9986" width="10.77734375" style="1" customWidth="1"/>
    <col min="9987" max="9987" width="8.44140625" style="1"/>
    <col min="9988" max="9988" width="14" style="1" customWidth="1"/>
    <col min="9989" max="10210" width="8.44140625" style="1"/>
    <col min="10211" max="10211" width="25.44140625" style="1" customWidth="1"/>
    <col min="10212" max="10241" width="15.6640625" style="1" customWidth="1"/>
    <col min="10242" max="10242" width="10.77734375" style="1" customWidth="1"/>
    <col min="10243" max="10243" width="8.44140625" style="1"/>
    <col min="10244" max="10244" width="14" style="1" customWidth="1"/>
    <col min="10245" max="10466" width="8.44140625" style="1"/>
    <col min="10467" max="10467" width="25.44140625" style="1" customWidth="1"/>
    <col min="10468" max="10497" width="15.6640625" style="1" customWidth="1"/>
    <col min="10498" max="10498" width="10.77734375" style="1" customWidth="1"/>
    <col min="10499" max="10499" width="8.44140625" style="1"/>
    <col min="10500" max="10500" width="14" style="1" customWidth="1"/>
    <col min="10501" max="10722" width="8.44140625" style="1"/>
    <col min="10723" max="10723" width="25.44140625" style="1" customWidth="1"/>
    <col min="10724" max="10753" width="15.6640625" style="1" customWidth="1"/>
    <col min="10754" max="10754" width="10.77734375" style="1" customWidth="1"/>
    <col min="10755" max="10755" width="8.44140625" style="1"/>
    <col min="10756" max="10756" width="14" style="1" customWidth="1"/>
    <col min="10757" max="10978" width="8.44140625" style="1"/>
    <col min="10979" max="10979" width="25.44140625" style="1" customWidth="1"/>
    <col min="10980" max="11009" width="15.6640625" style="1" customWidth="1"/>
    <col min="11010" max="11010" width="10.77734375" style="1" customWidth="1"/>
    <col min="11011" max="11011" width="8.44140625" style="1"/>
    <col min="11012" max="11012" width="14" style="1" customWidth="1"/>
    <col min="11013" max="11234" width="8.44140625" style="1"/>
    <col min="11235" max="11235" width="25.44140625" style="1" customWidth="1"/>
    <col min="11236" max="11265" width="15.6640625" style="1" customWidth="1"/>
    <col min="11266" max="11266" width="10.77734375" style="1" customWidth="1"/>
    <col min="11267" max="11267" width="8.44140625" style="1"/>
    <col min="11268" max="11268" width="14" style="1" customWidth="1"/>
    <col min="11269" max="11490" width="8.44140625" style="1"/>
    <col min="11491" max="11491" width="25.44140625" style="1" customWidth="1"/>
    <col min="11492" max="11521" width="15.6640625" style="1" customWidth="1"/>
    <col min="11522" max="11522" width="10.77734375" style="1" customWidth="1"/>
    <col min="11523" max="11523" width="8.44140625" style="1"/>
    <col min="11524" max="11524" width="14" style="1" customWidth="1"/>
    <col min="11525" max="11746" width="8.44140625" style="1"/>
    <col min="11747" max="11747" width="25.44140625" style="1" customWidth="1"/>
    <col min="11748" max="11777" width="15.6640625" style="1" customWidth="1"/>
    <col min="11778" max="11778" width="10.77734375" style="1" customWidth="1"/>
    <col min="11779" max="11779" width="8.44140625" style="1"/>
    <col min="11780" max="11780" width="14" style="1" customWidth="1"/>
    <col min="11781" max="12002" width="8.44140625" style="1"/>
    <col min="12003" max="12003" width="25.44140625" style="1" customWidth="1"/>
    <col min="12004" max="12033" width="15.6640625" style="1" customWidth="1"/>
    <col min="12034" max="12034" width="10.77734375" style="1" customWidth="1"/>
    <col min="12035" max="12035" width="8.44140625" style="1"/>
    <col min="12036" max="12036" width="14" style="1" customWidth="1"/>
    <col min="12037" max="12258" width="8.44140625" style="1"/>
    <col min="12259" max="12259" width="25.44140625" style="1" customWidth="1"/>
    <col min="12260" max="12289" width="15.6640625" style="1" customWidth="1"/>
    <col min="12290" max="12290" width="10.77734375" style="1" customWidth="1"/>
    <col min="12291" max="12291" width="8.44140625" style="1"/>
    <col min="12292" max="12292" width="14" style="1" customWidth="1"/>
    <col min="12293" max="12514" width="8.44140625" style="1"/>
    <col min="12515" max="12515" width="25.44140625" style="1" customWidth="1"/>
    <col min="12516" max="12545" width="15.6640625" style="1" customWidth="1"/>
    <col min="12546" max="12546" width="10.77734375" style="1" customWidth="1"/>
    <col min="12547" max="12547" width="8.44140625" style="1"/>
    <col min="12548" max="12548" width="14" style="1" customWidth="1"/>
    <col min="12549" max="12770" width="8.44140625" style="1"/>
    <col min="12771" max="12771" width="25.44140625" style="1" customWidth="1"/>
    <col min="12772" max="12801" width="15.6640625" style="1" customWidth="1"/>
    <col min="12802" max="12802" width="10.77734375" style="1" customWidth="1"/>
    <col min="12803" max="12803" width="8.44140625" style="1"/>
    <col min="12804" max="12804" width="14" style="1" customWidth="1"/>
    <col min="12805" max="13026" width="8.44140625" style="1"/>
    <col min="13027" max="13027" width="25.44140625" style="1" customWidth="1"/>
    <col min="13028" max="13057" width="15.6640625" style="1" customWidth="1"/>
    <col min="13058" max="13058" width="10.77734375" style="1" customWidth="1"/>
    <col min="13059" max="13059" width="8.44140625" style="1"/>
    <col min="13060" max="13060" width="14" style="1" customWidth="1"/>
    <col min="13061" max="13282" width="8.44140625" style="1"/>
    <col min="13283" max="13283" width="25.44140625" style="1" customWidth="1"/>
    <col min="13284" max="13313" width="15.6640625" style="1" customWidth="1"/>
    <col min="13314" max="13314" width="10.77734375" style="1" customWidth="1"/>
    <col min="13315" max="13315" width="8.44140625" style="1"/>
    <col min="13316" max="13316" width="14" style="1" customWidth="1"/>
    <col min="13317" max="13538" width="8.44140625" style="1"/>
    <col min="13539" max="13539" width="25.44140625" style="1" customWidth="1"/>
    <col min="13540" max="13569" width="15.6640625" style="1" customWidth="1"/>
    <col min="13570" max="13570" width="10.77734375" style="1" customWidth="1"/>
    <col min="13571" max="13571" width="8.44140625" style="1"/>
    <col min="13572" max="13572" width="14" style="1" customWidth="1"/>
    <col min="13573" max="13794" width="8.44140625" style="1"/>
    <col min="13795" max="13795" width="25.44140625" style="1" customWidth="1"/>
    <col min="13796" max="13825" width="15.6640625" style="1" customWidth="1"/>
    <col min="13826" max="13826" width="10.77734375" style="1" customWidth="1"/>
    <col min="13827" max="13827" width="8.44140625" style="1"/>
    <col min="13828" max="13828" width="14" style="1" customWidth="1"/>
    <col min="13829" max="14050" width="8.44140625" style="1"/>
    <col min="14051" max="14051" width="25.44140625" style="1" customWidth="1"/>
    <col min="14052" max="14081" width="15.6640625" style="1" customWidth="1"/>
    <col min="14082" max="14082" width="10.77734375" style="1" customWidth="1"/>
    <col min="14083" max="14083" width="8.44140625" style="1"/>
    <col min="14084" max="14084" width="14" style="1" customWidth="1"/>
    <col min="14085" max="14306" width="8.44140625" style="1"/>
    <col min="14307" max="14307" width="25.44140625" style="1" customWidth="1"/>
    <col min="14308" max="14337" width="15.6640625" style="1" customWidth="1"/>
    <col min="14338" max="14338" width="10.77734375" style="1" customWidth="1"/>
    <col min="14339" max="14339" width="8.44140625" style="1"/>
    <col min="14340" max="14340" width="14" style="1" customWidth="1"/>
    <col min="14341" max="14562" width="8.44140625" style="1"/>
    <col min="14563" max="14563" width="25.44140625" style="1" customWidth="1"/>
    <col min="14564" max="14593" width="15.6640625" style="1" customWidth="1"/>
    <col min="14594" max="14594" width="10.77734375" style="1" customWidth="1"/>
    <col min="14595" max="14595" width="8.44140625" style="1"/>
    <col min="14596" max="14596" width="14" style="1" customWidth="1"/>
    <col min="14597" max="14818" width="8.44140625" style="1"/>
    <col min="14819" max="14819" width="25.44140625" style="1" customWidth="1"/>
    <col min="14820" max="14849" width="15.6640625" style="1" customWidth="1"/>
    <col min="14850" max="14850" width="10.77734375" style="1" customWidth="1"/>
    <col min="14851" max="14851" width="8.44140625" style="1"/>
    <col min="14852" max="14852" width="14" style="1" customWidth="1"/>
    <col min="14853" max="15074" width="8.44140625" style="1"/>
    <col min="15075" max="15075" width="25.44140625" style="1" customWidth="1"/>
    <col min="15076" max="15105" width="15.6640625" style="1" customWidth="1"/>
    <col min="15106" max="15106" width="10.77734375" style="1" customWidth="1"/>
    <col min="15107" max="15107" width="8.44140625" style="1"/>
    <col min="15108" max="15108" width="14" style="1" customWidth="1"/>
    <col min="15109" max="15330" width="8.44140625" style="1"/>
    <col min="15331" max="15331" width="25.44140625" style="1" customWidth="1"/>
    <col min="15332" max="15361" width="15.6640625" style="1" customWidth="1"/>
    <col min="15362" max="15362" width="10.77734375" style="1" customWidth="1"/>
    <col min="15363" max="15363" width="8.44140625" style="1"/>
    <col min="15364" max="15364" width="14" style="1" customWidth="1"/>
    <col min="15365" max="15586" width="8.44140625" style="1"/>
    <col min="15587" max="15587" width="25.44140625" style="1" customWidth="1"/>
    <col min="15588" max="15617" width="15.6640625" style="1" customWidth="1"/>
    <col min="15618" max="15618" width="10.77734375" style="1" customWidth="1"/>
    <col min="15619" max="15619" width="8.44140625" style="1"/>
    <col min="15620" max="15620" width="14" style="1" customWidth="1"/>
    <col min="15621" max="15842" width="8.44140625" style="1"/>
    <col min="15843" max="15843" width="25.44140625" style="1" customWidth="1"/>
    <col min="15844" max="15873" width="15.6640625" style="1" customWidth="1"/>
    <col min="15874" max="15874" width="10.77734375" style="1" customWidth="1"/>
    <col min="15875" max="15875" width="8.44140625" style="1"/>
    <col min="15876" max="15876" width="14" style="1" customWidth="1"/>
    <col min="15877" max="16098" width="8.44140625" style="1"/>
    <col min="16099" max="16099" width="25.44140625" style="1" customWidth="1"/>
    <col min="16100" max="16129" width="15.6640625" style="1" customWidth="1"/>
    <col min="16130" max="16130" width="10.77734375" style="1" customWidth="1"/>
    <col min="16131" max="16131" width="8.44140625" style="1"/>
    <col min="16132" max="16132" width="14" style="1" customWidth="1"/>
    <col min="16133" max="16384" width="8.44140625" style="1"/>
  </cols>
  <sheetData>
    <row r="1" spans="1:4" ht="48.75" customHeight="1" x14ac:dyDescent="0.25">
      <c r="A1" s="28"/>
      <c r="B1" s="28"/>
      <c r="C1" s="28"/>
      <c r="D1" s="28"/>
    </row>
    <row r="2" spans="1:4" ht="66.75" customHeight="1" x14ac:dyDescent="0.25">
      <c r="A2" s="3" t="s">
        <v>10</v>
      </c>
      <c r="B2" s="6" t="s">
        <v>20</v>
      </c>
      <c r="C2" s="6" t="s">
        <v>21</v>
      </c>
      <c r="D2" s="4" t="s">
        <v>36</v>
      </c>
    </row>
    <row r="3" spans="1:4" ht="25.05" customHeight="1" x14ac:dyDescent="0.25">
      <c r="A3" s="10">
        <f>Tabulka45647505134[[#This Row],[Interní číslo]]</f>
        <v>2321</v>
      </c>
      <c r="B3" s="18">
        <f>Tabulka45647505134[[#This Row],[Na účtu zbývá
k 30. 4. 2022]]</f>
        <v>547.49999999999989</v>
      </c>
      <c r="C3" s="17">
        <f>Tabulka4564750513[[#This Row],[Na účtu zbývá
k 30. 4. 2022]]-Tabulka4564750513[[#This Row],[Taneční program 3.5.]]</f>
        <v>435.99999999999989</v>
      </c>
      <c r="D3" s="2">
        <v>111.5</v>
      </c>
    </row>
    <row r="4" spans="1:4" ht="25.05" customHeight="1" x14ac:dyDescent="0.25">
      <c r="A4" s="10">
        <f>Tabulka45647505134[[#This Row],[Interní číslo]]</f>
        <v>4221</v>
      </c>
      <c r="B4" s="18">
        <f>Tabulka45647505134[[#This Row],[Na účtu zbývá
k 30. 4. 2022]]</f>
        <v>-196.83999999999997</v>
      </c>
      <c r="C4" s="17">
        <f>Tabulka4564750513[[#This Row],[Na účtu zbývá
k 30. 4. 2022]]-Tabulka4564750513[[#This Row],[Taneční program 3.5.]]</f>
        <v>-308.33999999999997</v>
      </c>
      <c r="D4" s="2">
        <v>111.5</v>
      </c>
    </row>
    <row r="5" spans="1:4" ht="25.05" customHeight="1" x14ac:dyDescent="0.25">
      <c r="A5" s="10">
        <f>Tabulka45647505134[[#This Row],[Interní číslo]]</f>
        <v>2721</v>
      </c>
      <c r="B5" s="18">
        <f>Tabulka45647505134[[#This Row],[Na účtu zbývá
k 30. 4. 2022]]</f>
        <v>1023.3</v>
      </c>
      <c r="C5" s="17">
        <f>Tabulka4564750513[[#This Row],[Na účtu zbývá
k 30. 4. 2022]]-Tabulka4564750513[[#This Row],[Taneční program 3.5.]]</f>
        <v>1023.3</v>
      </c>
      <c r="D5" s="2">
        <v>0</v>
      </c>
    </row>
    <row r="6" spans="1:4" ht="34.799999999999997" customHeight="1" x14ac:dyDescent="0.25">
      <c r="A6" s="10" t="str">
        <f>Tabulka45647505134[[#This Row],[Interní číslo]]</f>
        <v>5864</v>
      </c>
      <c r="B6" s="18">
        <f>Tabulka45647505134[[#This Row],[Na účtu zbývá
k 30. 4. 2022]]</f>
        <v>0</v>
      </c>
      <c r="C6" s="14">
        <v>0</v>
      </c>
      <c r="D6" s="2">
        <v>0</v>
      </c>
    </row>
    <row r="7" spans="1:4" ht="25.05" customHeight="1" x14ac:dyDescent="0.25">
      <c r="A7" s="10">
        <f>Tabulka45647505134[[#This Row],[Interní číslo]]</f>
        <v>3421</v>
      </c>
      <c r="B7" s="18">
        <f>Tabulka45647505134[[#This Row],[Na účtu zbývá
k 30. 4. 2022]]</f>
        <v>369.56000000000006</v>
      </c>
      <c r="C7" s="25">
        <f>Tabulka4564750513[[#This Row],[Na účtu zbývá
k 30. 4. 2022]]-Tabulka4564750513[[#This Row],[Taneční program 3.5.]]</f>
        <v>258.06000000000006</v>
      </c>
      <c r="D7" s="2">
        <v>111.5</v>
      </c>
    </row>
    <row r="8" spans="1:4" ht="25.05" customHeight="1" x14ac:dyDescent="0.25">
      <c r="A8" s="10">
        <f>Tabulka45647505134[[#This Row],[Interní číslo]]</f>
        <v>3621</v>
      </c>
      <c r="B8" s="18">
        <f>Tabulka45647505134[[#This Row],[Na účtu zbývá
k 30. 4. 2022]]</f>
        <v>142.07999999999993</v>
      </c>
      <c r="C8" s="25">
        <f>Tabulka4564750513[[#This Row],[Na účtu zbývá
k 30. 4. 2022]]-Tabulka4564750513[[#This Row],[Taneční program 3.5.]]</f>
        <v>30.579999999999927</v>
      </c>
      <c r="D8" s="2">
        <v>111.5</v>
      </c>
    </row>
    <row r="9" spans="1:4" ht="25.05" customHeight="1" x14ac:dyDescent="0.25">
      <c r="A9" s="10">
        <f>Tabulka45647505134[[#This Row],[Interní číslo]]</f>
        <v>1621</v>
      </c>
      <c r="B9" s="18">
        <f>Tabulka45647505134[[#This Row],[Na účtu zbývá
k 30. 4. 2022]]</f>
        <v>253.31999999999994</v>
      </c>
      <c r="C9" s="25">
        <f>Tabulka4564750513[[#This Row],[Na účtu zbývá
k 30. 4. 2022]]-Tabulka4564750513[[#This Row],[Taneční program 3.5.]]</f>
        <v>141.81999999999994</v>
      </c>
      <c r="D9" s="2">
        <v>111.5</v>
      </c>
    </row>
    <row r="10" spans="1:4" ht="25.05" customHeight="1" x14ac:dyDescent="0.25">
      <c r="A10" s="10">
        <f>Tabulka45647505134[[#This Row],[Interní číslo]]</f>
        <v>4121</v>
      </c>
      <c r="B10" s="18">
        <f>Tabulka45647505134[[#This Row],[Na účtu zbývá
k 30. 4. 2022]]</f>
        <v>-58.339999999999918</v>
      </c>
      <c r="C10" s="25">
        <f>Tabulka4564750513[[#This Row],[Na účtu zbývá
k 30. 4. 2022]]-Tabulka4564750513[[#This Row],[Taneční program 3.5.]]</f>
        <v>-58.339999999999918</v>
      </c>
      <c r="D10" s="2">
        <v>0</v>
      </c>
    </row>
    <row r="11" spans="1:4" ht="25.05" customHeight="1" x14ac:dyDescent="0.25">
      <c r="A11" s="10" t="str">
        <f>Tabulka45647505134[[#This Row],[Interní číslo]]</f>
        <v>0721</v>
      </c>
      <c r="B11" s="18">
        <f>Tabulka45647505134[[#This Row],[Na účtu zbývá
k 30. 4. 2022]]</f>
        <v>603.86</v>
      </c>
      <c r="C11" s="25">
        <f>Tabulka4564750513[[#This Row],[Na účtu zbývá
k 30. 4. 2022]]-Tabulka4564750513[[#This Row],[Taneční program 3.5.]]</f>
        <v>492.36</v>
      </c>
      <c r="D11" s="2">
        <v>111.5</v>
      </c>
    </row>
    <row r="12" spans="1:4" ht="25.05" customHeight="1" x14ac:dyDescent="0.25">
      <c r="A12" s="10">
        <f>Tabulka45647505134[[#This Row],[Interní číslo]]</f>
        <v>1021</v>
      </c>
      <c r="B12" s="18">
        <f>Tabulka45647505134[[#This Row],[Na účtu zbývá
k 30. 4. 2022]]</f>
        <v>143.4199999999999</v>
      </c>
      <c r="C12" s="17">
        <f>Tabulka4564750513[[#This Row],[Na účtu zbývá
k 30. 4. 2022]]-Tabulka4564750513[[#This Row],[Taneční program 3.5.]]</f>
        <v>31.919999999999902</v>
      </c>
      <c r="D12" s="2">
        <v>111.5</v>
      </c>
    </row>
    <row r="13" spans="1:4" ht="25.05" customHeight="1" x14ac:dyDescent="0.25">
      <c r="A13" s="10">
        <f>Tabulka45647505134[[#This Row],[Interní číslo]]</f>
        <v>1721</v>
      </c>
      <c r="B13" s="18">
        <f>Tabulka45647505134[[#This Row],[Na účtu zbývá
k 30. 4. 2022]]</f>
        <v>62.319999999999936</v>
      </c>
      <c r="C13" s="17">
        <f>Tabulka4564750513[[#This Row],[Na účtu zbývá
k 30. 4. 2022]]-Tabulka4564750513[[#This Row],[Taneční program 3.5.]]</f>
        <v>-49.180000000000064</v>
      </c>
      <c r="D13" s="2">
        <v>111.5</v>
      </c>
    </row>
    <row r="14" spans="1:4" ht="25.05" customHeight="1" x14ac:dyDescent="0.25">
      <c r="A14" s="10">
        <f>Tabulka45647505134[[#This Row],[Interní číslo]]</f>
        <v>1821</v>
      </c>
      <c r="B14" s="18">
        <f>Tabulka45647505134[[#This Row],[Na účtu zbývá
k 30. 4. 2022]]</f>
        <v>134.96000000000004</v>
      </c>
      <c r="C14" s="17">
        <f>Tabulka4564750513[[#This Row],[Na účtu zbývá
k 30. 4. 2022]]-Tabulka4564750513[[#This Row],[Taneční program 3.5.]]</f>
        <v>23.460000000000036</v>
      </c>
      <c r="D14" s="2">
        <v>111.5</v>
      </c>
    </row>
    <row r="15" spans="1:4" ht="25.05" customHeight="1" x14ac:dyDescent="0.25">
      <c r="A15" s="10" t="str">
        <f>Tabulka45647505134[[#This Row],[Interní číslo]]</f>
        <v>0821</v>
      </c>
      <c r="B15" s="18">
        <f>Tabulka45647505134[[#This Row],[Na účtu zbývá
k 30. 4. 2022]]</f>
        <v>1097.02</v>
      </c>
      <c r="C15" s="17">
        <f>Tabulka4564750513[[#This Row],[Na účtu zbývá
k 30. 4. 2022]]-Tabulka4564750513[[#This Row],[Taneční program 3.5.]]</f>
        <v>985.52</v>
      </c>
      <c r="D15" s="2">
        <v>111.5</v>
      </c>
    </row>
    <row r="16" spans="1:4" ht="25.05" customHeight="1" x14ac:dyDescent="0.25">
      <c r="A16" s="10" t="str">
        <f>Tabulka45647505134[[#This Row],[Interní číslo]]</f>
        <v>0521</v>
      </c>
      <c r="B16" s="18">
        <f>Tabulka45647505134[[#This Row],[Na účtu zbývá
k 30. 4. 2022]]</f>
        <v>195.28000000000003</v>
      </c>
      <c r="C16" s="17">
        <f>Tabulka4564750513[[#This Row],[Na účtu zbývá
k 30. 4. 2022]]-Tabulka4564750513[[#This Row],[Taneční program 3.5.]]</f>
        <v>83.78000000000003</v>
      </c>
      <c r="D16" s="2">
        <v>111.5</v>
      </c>
    </row>
    <row r="17" spans="1:4" ht="25.05" customHeight="1" x14ac:dyDescent="0.25">
      <c r="A17" s="10" t="str">
        <f>Tabulka45647505134[[#This Row],[Interní číslo]]</f>
        <v>0921</v>
      </c>
      <c r="B17" s="18">
        <f>Tabulka45647505134[[#This Row],[Na účtu zbývá
k 30. 4. 2022]]</f>
        <v>-37.139999999999986</v>
      </c>
      <c r="C17" s="17">
        <f>Tabulka4564750513[[#This Row],[Na účtu zbývá
k 30. 4. 2022]]-Tabulka4564750513[[#This Row],[Taneční program 3.5.]]</f>
        <v>-148.63999999999999</v>
      </c>
      <c r="D17" s="2">
        <v>111.5</v>
      </c>
    </row>
    <row r="18" spans="1:4" ht="25.05" customHeight="1" x14ac:dyDescent="0.25">
      <c r="A18" s="10" t="str">
        <f>Tabulka45647505134[[#This Row],[Interní číslo]]</f>
        <v>0621</v>
      </c>
      <c r="B18" s="18">
        <f>Tabulka45647505134[[#This Row],[Na účtu zbývá
k 30. 4. 2022]]</f>
        <v>732.38</v>
      </c>
      <c r="C18" s="17">
        <f>Tabulka4564750513[[#This Row],[Na účtu zbývá
k 30. 4. 2022]]-Tabulka4564750513[[#This Row],[Taneční program 3.5.]]</f>
        <v>620.88</v>
      </c>
      <c r="D18" s="2">
        <v>111.5</v>
      </c>
    </row>
    <row r="19" spans="1:4" ht="25.05" customHeight="1" x14ac:dyDescent="0.25">
      <c r="A19" s="10">
        <f>Tabulka45647505134[[#This Row],[Interní číslo]]</f>
        <v>4521</v>
      </c>
      <c r="B19" s="18">
        <f>Tabulka45647505134[[#This Row],[Na účtu zbývá
k 30. 4. 2022]]</f>
        <v>531.61999999999989</v>
      </c>
      <c r="C19" s="17">
        <f>Tabulka4564750513[[#This Row],[Na účtu zbývá
k 30. 4. 2022]]-Tabulka4564750513[[#This Row],[Taneční program 3.5.]]</f>
        <v>531.61999999999989</v>
      </c>
      <c r="D19" s="2">
        <v>0</v>
      </c>
    </row>
    <row r="20" spans="1:4" ht="25.05" customHeight="1" x14ac:dyDescent="0.25">
      <c r="A20" s="10">
        <f>Tabulka45647505134[[#This Row],[Interní číslo]]</f>
        <v>1521</v>
      </c>
      <c r="B20" s="18">
        <f>Tabulka45647505134[[#This Row],[Na účtu zbývá
k 30. 4. 2022]]</f>
        <v>-426.72000000000008</v>
      </c>
      <c r="C20" s="17">
        <f>Tabulka4564750513[[#This Row],[Na účtu zbývá
k 30. 4. 2022]]-Tabulka4564750513[[#This Row],[Taneční program 3.5.]]</f>
        <v>-538.22</v>
      </c>
      <c r="D20" s="2">
        <v>111.5</v>
      </c>
    </row>
    <row r="21" spans="1:4" ht="25.05" customHeight="1" x14ac:dyDescent="0.25">
      <c r="A21" s="10">
        <f>Tabulka45647505134[[#This Row],[Interní číslo]]</f>
        <v>3221</v>
      </c>
      <c r="B21" s="18">
        <f>Tabulka45647505134[[#This Row],[Na účtu zbývá
k 30. 4. 2022]]</f>
        <v>882.28</v>
      </c>
      <c r="C21" s="17">
        <f>Tabulka4564750513[[#This Row],[Na účtu zbývá
k 30. 4. 2022]]-Tabulka4564750513[[#This Row],[Taneční program 3.5.]]</f>
        <v>882.28</v>
      </c>
      <c r="D21" s="2">
        <v>0</v>
      </c>
    </row>
    <row r="22" spans="1:4" ht="25.05" customHeight="1" x14ac:dyDescent="0.25">
      <c r="A22" s="10" t="str">
        <f>Tabulka45647505134[[#This Row],[Interní číslo]]</f>
        <v>0421</v>
      </c>
      <c r="B22" s="18">
        <f>Tabulka45647505134[[#This Row],[Na účtu zbývá
k 30. 4. 2022]]</f>
        <v>536.80000000000007</v>
      </c>
      <c r="C22" s="17">
        <f>Tabulka4564750513[[#This Row],[Na účtu zbývá
k 30. 4. 2022]]-Tabulka4564750513[[#This Row],[Taneční program 3.5.]]</f>
        <v>425.30000000000007</v>
      </c>
      <c r="D22" s="2">
        <v>111.5</v>
      </c>
    </row>
    <row r="23" spans="1:4" ht="25.05" customHeight="1" x14ac:dyDescent="0.25">
      <c r="A23" s="10">
        <f>Tabulka45647505134[[#This Row],[Interní číslo]]</f>
        <v>3321</v>
      </c>
      <c r="B23" s="18">
        <f>Tabulka45647505134[[#This Row],[Na účtu zbývá
k 30. 4. 2022]]</f>
        <v>510.46000000000004</v>
      </c>
      <c r="C23" s="17">
        <f>Tabulka4564750513[[#This Row],[Na účtu zbývá
k 30. 4. 2022]]-Tabulka4564750513[[#This Row],[Taneční program 3.5.]]</f>
        <v>398.96000000000004</v>
      </c>
      <c r="D23" s="2">
        <v>111.5</v>
      </c>
    </row>
    <row r="24" spans="1:4" ht="25.05" customHeight="1" x14ac:dyDescent="0.25">
      <c r="A24" s="10">
        <f>Tabulka45647505134[[#This Row],[Interní číslo]]</f>
        <v>4621</v>
      </c>
      <c r="B24" s="18">
        <f>Tabulka45647505134[[#This Row],[Na účtu zbývá
k 30. 4. 2022]]</f>
        <v>165.3</v>
      </c>
      <c r="C24" s="17">
        <f>Tabulka4564750513[[#This Row],[Na účtu zbývá
k 30. 4. 2022]]-Tabulka4564750513[[#This Row],[Taneční program 3.5.]]</f>
        <v>53.800000000000011</v>
      </c>
      <c r="D24" s="2">
        <v>111.5</v>
      </c>
    </row>
    <row r="25" spans="1:4" ht="25.05" customHeight="1" x14ac:dyDescent="0.25">
      <c r="A25" s="10">
        <f>Tabulka45647505134[[#This Row],[Interní číslo]]</f>
        <v>5614</v>
      </c>
      <c r="B25" s="18">
        <f>Tabulka45647505134[[#This Row],[Na účtu zbývá
k 30. 4. 2022]]</f>
        <v>34.960000000000036</v>
      </c>
      <c r="C25" s="17">
        <f>Tabulka4564750513[[#This Row],[Na účtu zbývá
k 30. 4. 2022]]-Tabulka4564750513[[#This Row],[Taneční program 3.5.]]</f>
        <v>-76.539999999999964</v>
      </c>
      <c r="D25" s="2">
        <v>111.5</v>
      </c>
    </row>
    <row r="26" spans="1:4" ht="25.05" customHeight="1" x14ac:dyDescent="0.25">
      <c r="A26" s="11">
        <f>Tabulka45647505134[[#This Row],[Interní číslo]]</f>
        <v>5650</v>
      </c>
      <c r="B26" s="18">
        <f>Tabulka45647505134[[#This Row],[Na účtu zbývá
k 30. 4. 2022]]</f>
        <v>240.7</v>
      </c>
      <c r="C26" s="17">
        <f>Tabulka4564750513[[#This Row],[Na účtu zbývá
k 30. 4. 2022]]-Tabulka4564750513[[#This Row],[Taneční program 3.5.]]</f>
        <v>129.19999999999999</v>
      </c>
      <c r="D26" s="2">
        <v>111.5</v>
      </c>
    </row>
    <row r="27" spans="1:4" ht="25.05" customHeight="1" x14ac:dyDescent="0.25">
      <c r="A27" s="10">
        <f>Tabulka45647505134[[#This Row],[Interní číslo]]</f>
        <v>1921</v>
      </c>
      <c r="B27" s="18">
        <f>Tabulka45647505134[[#This Row],[Na účtu zbývá
k 30. 4. 2022]]</f>
        <v>0.77999999999997272</v>
      </c>
      <c r="C27" s="17">
        <f>Tabulka4564750513[[#This Row],[Na účtu zbývá
k 30. 4. 2022]]-Tabulka4564750513[[#This Row],[Taneční program 3.5.]]</f>
        <v>-110.72000000000003</v>
      </c>
      <c r="D27" s="2">
        <v>111.5</v>
      </c>
    </row>
  </sheetData>
  <mergeCells count="1">
    <mergeCell ref="A1:D1"/>
  </mergeCells>
  <pageMargins left="0.70833333333333304" right="0.70833333333333304" top="0.78749999999999998" bottom="0.78749999999999998" header="0.51180555555555496" footer="0.51180555555555496"/>
  <pageSetup paperSize="9" firstPageNumber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září</vt:lpstr>
      <vt:lpstr>říjen</vt:lpstr>
      <vt:lpstr>listopad</vt:lpstr>
      <vt:lpstr>prosinec</vt:lpstr>
      <vt:lpstr>leden</vt:lpstr>
      <vt:lpstr>únor</vt:lpstr>
      <vt:lpstr>březen</vt:lpstr>
      <vt:lpstr>duben</vt:lpstr>
      <vt:lpstr>květen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MŠ Tišice</dc:creator>
  <cp:lastModifiedBy>Tereza Netíková</cp:lastModifiedBy>
  <cp:lastPrinted>2019-11-01T15:02:43Z</cp:lastPrinted>
  <dcterms:created xsi:type="dcterms:W3CDTF">2019-10-04T04:31:47Z</dcterms:created>
  <dcterms:modified xsi:type="dcterms:W3CDTF">2022-06-29T11:27:20Z</dcterms:modified>
</cp:coreProperties>
</file>